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Maritime\CRUISE\CRUISE SCHEDULES\2025 Cruise Schedule\"/>
    </mc:Choice>
  </mc:AlternateContent>
  <xr:revisionPtr revIDLastSave="0" documentId="13_ncr:1_{136259ED-2DEB-42BA-8938-0128338C0375}" xr6:coauthVersionLast="47" xr6:coauthVersionMax="47" xr10:uidLastSave="{00000000-0000-0000-0000-000000000000}"/>
  <bookViews>
    <workbookView xWindow="-120" yWindow="-120" windowWidth="29040" windowHeight="17640" xr2:uid="{137D1D8E-6D5A-41C0-8036-8DFD2C5A8A39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1" i="1" l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C126" i="1"/>
  <c r="C123" i="1"/>
  <c r="C122" i="1"/>
  <c r="C112" i="1"/>
  <c r="C115" i="1"/>
  <c r="C121" i="1" l="1"/>
  <c r="C131" i="1"/>
  <c r="C128" i="1"/>
  <c r="C119" i="1"/>
  <c r="C114" i="1"/>
  <c r="C82" i="1"/>
  <c r="C78" i="1"/>
  <c r="C76" i="1"/>
  <c r="C53" i="1"/>
  <c r="C49" i="1"/>
  <c r="C45" i="1"/>
  <c r="K136" i="1"/>
  <c r="C29" i="1" l="1"/>
  <c r="F14" i="2" l="1"/>
  <c r="B14" i="2"/>
  <c r="F13" i="2"/>
  <c r="B13" i="2"/>
  <c r="F12" i="2"/>
  <c r="B12" i="2"/>
  <c r="F11" i="2"/>
  <c r="B11" i="2"/>
  <c r="F10" i="2"/>
  <c r="B10" i="2"/>
  <c r="F9" i="2"/>
  <c r="B9" i="2"/>
  <c r="F8" i="2"/>
  <c r="B8" i="2"/>
  <c r="F7" i="2"/>
  <c r="B7" i="2"/>
  <c r="F6" i="2"/>
  <c r="B6" i="2"/>
  <c r="F5" i="2"/>
  <c r="B5" i="2"/>
  <c r="F4" i="2"/>
  <c r="B4" i="2"/>
  <c r="F3" i="2"/>
  <c r="B3" i="2"/>
  <c r="F2" i="2"/>
  <c r="B2" i="2"/>
  <c r="C88" i="1"/>
  <c r="C109" i="1"/>
  <c r="C70" i="1"/>
  <c r="C51" i="1"/>
  <c r="C27" i="1"/>
  <c r="C16" i="1"/>
  <c r="C12" i="1"/>
  <c r="C18" i="1"/>
  <c r="C22" i="1"/>
  <c r="C77" i="1"/>
  <c r="C48" i="1"/>
  <c r="C64" i="1"/>
  <c r="C41" i="1"/>
  <c r="C31" i="1"/>
  <c r="C26" i="1"/>
  <c r="C15" i="1"/>
  <c r="C7" i="1"/>
  <c r="C39" i="1" l="1"/>
  <c r="C101" i="1"/>
  <c r="C100" i="1"/>
  <c r="C99" i="1"/>
  <c r="C98" i="1"/>
  <c r="C97" i="1"/>
  <c r="C94" i="1"/>
  <c r="C107" i="1"/>
  <c r="C105" i="1"/>
  <c r="C103" i="1"/>
  <c r="C96" i="1"/>
  <c r="C130" i="1"/>
  <c r="C54" i="1"/>
  <c r="K134" i="1"/>
  <c r="K135" i="1"/>
  <c r="C56" i="1" l="1"/>
  <c r="C108" i="1"/>
  <c r="C118" i="1"/>
  <c r="C106" i="1"/>
  <c r="C91" i="1"/>
  <c r="A3" i="1"/>
  <c r="A4" i="1" s="1"/>
  <c r="A5" i="1" s="1"/>
  <c r="A6" i="1" s="1"/>
  <c r="A8" i="1" s="1"/>
  <c r="A9" i="1" s="1"/>
  <c r="A10" i="1" s="1"/>
  <c r="A11" i="1" s="1"/>
  <c r="C113" i="1"/>
  <c r="C85" i="1"/>
  <c r="A13" i="1" l="1"/>
  <c r="A14" i="1" s="1"/>
  <c r="A17" i="1" s="1"/>
  <c r="A18" i="1" s="1"/>
  <c r="A19" i="1" s="1"/>
  <c r="C111" i="1"/>
  <c r="C92" i="1"/>
  <c r="C129" i="1"/>
  <c r="C127" i="1"/>
  <c r="C125" i="1"/>
  <c r="C124" i="1"/>
  <c r="C120" i="1"/>
  <c r="C117" i="1"/>
  <c r="C116" i="1"/>
  <c r="C110" i="1"/>
  <c r="C104" i="1"/>
  <c r="C102" i="1"/>
  <c r="C93" i="1"/>
  <c r="C90" i="1"/>
  <c r="C25" i="1"/>
  <c r="C86" i="1"/>
  <c r="K132" i="1"/>
  <c r="Q132" i="1"/>
  <c r="C35" i="1"/>
  <c r="C89" i="1"/>
  <c r="C81" i="1"/>
  <c r="C34" i="1"/>
  <c r="C87" i="1"/>
  <c r="C6" i="1"/>
  <c r="C8" i="1"/>
  <c r="C83" i="1"/>
  <c r="C4" i="1"/>
  <c r="C19" i="1"/>
  <c r="C20" i="1"/>
  <c r="C21" i="1"/>
  <c r="C23" i="1"/>
  <c r="C24" i="1"/>
  <c r="C28" i="1"/>
  <c r="C30" i="1"/>
  <c r="C32" i="1"/>
  <c r="C33" i="1"/>
  <c r="C36" i="1"/>
  <c r="C37" i="1"/>
  <c r="C38" i="1"/>
  <c r="C40" i="1"/>
  <c r="C42" i="1"/>
  <c r="C43" i="1"/>
  <c r="C44" i="1"/>
  <c r="C46" i="1"/>
  <c r="C47" i="1"/>
  <c r="C50" i="1"/>
  <c r="C52" i="1"/>
  <c r="C55" i="1"/>
  <c r="C57" i="1"/>
  <c r="C58" i="1"/>
  <c r="C59" i="1"/>
  <c r="C60" i="1"/>
  <c r="C61" i="1"/>
  <c r="C62" i="1"/>
  <c r="C63" i="1"/>
  <c r="C65" i="1"/>
  <c r="C66" i="1"/>
  <c r="C67" i="1"/>
  <c r="C68" i="1"/>
  <c r="C69" i="1"/>
  <c r="C71" i="1"/>
  <c r="C72" i="1"/>
  <c r="C73" i="1"/>
  <c r="C74" i="1"/>
  <c r="C75" i="1"/>
  <c r="C79" i="1"/>
  <c r="C80" i="1"/>
  <c r="C84" i="1"/>
  <c r="C5" i="1"/>
  <c r="C3" i="1"/>
  <c r="C9" i="1"/>
  <c r="C10" i="1"/>
  <c r="C11" i="1"/>
  <c r="C13" i="1"/>
  <c r="C14" i="1"/>
  <c r="C17" i="1"/>
  <c r="G2" i="1"/>
  <c r="C2" i="1"/>
  <c r="C95" i="1"/>
  <c r="A20" i="1" l="1"/>
  <c r="A21" i="1" s="1"/>
  <c r="A22" i="1" l="1"/>
  <c r="A23" i="1" s="1"/>
  <c r="A24" i="1" s="1"/>
  <c r="A25" i="1" s="1"/>
  <c r="A28" i="1" l="1"/>
  <c r="A29" i="1" l="1"/>
  <c r="A30" i="1" s="1"/>
  <c r="A32" i="1" s="1"/>
  <c r="A33" i="1" s="1"/>
  <c r="A34" i="1" s="1"/>
  <c r="A35" i="1" s="1"/>
  <c r="A36" i="1" s="1"/>
  <c r="A37" i="1" s="1"/>
  <c r="A38" i="1" s="1"/>
  <c r="A40" i="1" l="1"/>
  <c r="A42" i="1" s="1"/>
  <c r="A43" i="1" s="1"/>
  <c r="A44" i="1" s="1"/>
  <c r="A46" i="1" s="1"/>
  <c r="A47" i="1" s="1"/>
  <c r="A39" i="1"/>
  <c r="A48" i="1" l="1"/>
  <c r="A50" i="1" s="1"/>
  <c r="A52" i="1" s="1"/>
  <c r="A54" i="1" s="1"/>
  <c r="A55" i="1" s="1"/>
  <c r="A56" i="1" s="1"/>
  <c r="A57" i="1" s="1"/>
  <c r="A58" i="1" s="1"/>
  <c r="A59" i="1" l="1"/>
  <c r="A60" i="1" s="1"/>
  <c r="A61" i="1" s="1"/>
  <c r="A62" i="1" s="1"/>
  <c r="A63" i="1" s="1"/>
  <c r="A65" i="1" s="1"/>
  <c r="A66" i="1" s="1"/>
  <c r="A67" i="1" s="1"/>
  <c r="A68" i="1" s="1"/>
  <c r="A69" i="1" s="1"/>
  <c r="A71" i="1" s="1"/>
  <c r="A72" i="1" s="1"/>
  <c r="A73" i="1" s="1"/>
  <c r="A74" i="1" s="1"/>
  <c r="A75" i="1" s="1"/>
  <c r="A79" i="1" s="1"/>
  <c r="A80" i="1" s="1"/>
  <c r="A81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5" i="1" s="1"/>
  <c r="A102" i="1" s="1"/>
  <c r="A104" i="1" s="1"/>
  <c r="A106" i="1" s="1"/>
  <c r="A108" i="1" s="1"/>
  <c r="A110" i="1" s="1"/>
  <c r="A111" i="1" s="1"/>
  <c r="A113" i="1" s="1"/>
  <c r="A116" i="1" s="1"/>
  <c r="A117" i="1" s="1"/>
  <c r="A118" i="1" s="1"/>
  <c r="A120" i="1" s="1"/>
  <c r="A124" i="1" s="1"/>
  <c r="A125" i="1" s="1"/>
  <c r="A127" i="1" s="1"/>
  <c r="A129" i="1" s="1"/>
  <c r="A13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tc={E9E76727-0E06-44E1-954D-392933E469F2}</author>
    <author>tc={C84723D1-C8EF-4DC1-8E1A-19547152D1EE}</author>
    <author>tc={EAD65622-41A3-4E71-BA2A-C5AE16390008}</author>
    <author>tc={19DF9E59-CE73-419F-BF28-6EAAED63DEBC}</author>
  </authors>
  <commentList>
    <comment ref="A25" authorId="0" shapeId="0" xr:uid="{E9E76727-0E06-44E1-954D-392933E469F2}">
      <text>
        <t>[Threaded comment]
Your version of Excel allows you to read this threaded comment; however, any edits to it will get removed if the file is opened in a newer version of Excel. Learn more: https://go.microsoft.com/fwlink/?linkid=870924
Comment:
    Maiden Call</t>
      </text>
    </comment>
    <comment ref="A36" authorId="1" shapeId="0" xr:uid="{C84723D1-C8EF-4DC1-8E1A-19547152D1EE}">
      <text>
        <t>[Threaded comment]
Your version of Excel allows you to read this threaded comment; however, any edits to it will get removed if the file is opened in a newer version of Excel. Learn more: https://go.microsoft.com/fwlink/?linkid=870924
Comment:
    Maiden Call</t>
      </text>
    </comment>
    <comment ref="A54" authorId="2" shapeId="0" xr:uid="{EAD65622-41A3-4E71-BA2A-C5AE16390008}">
      <text>
        <t>[Threaded comment]
Your version of Excel allows you to read this threaded comment; however, any edits to it will get removed if the file is opened in a newer version of Excel. Learn more: https://go.microsoft.com/fwlink/?linkid=870924
Comment:
    Maiden Call</t>
      </text>
    </comment>
    <comment ref="A130" authorId="3" shapeId="0" xr:uid="{19DF9E59-CE73-419F-BF28-6EAAED63DEBC}">
      <text>
        <t>[Threaded comment]
Your version of Excel allows you to read this threaded comment; however, any edits to it will get removed if the file is opened in a newer version of Excel. Learn more: https://go.microsoft.com/fwlink/?linkid=870924
Comment:
    Maiden Call</t>
      </text>
    </comment>
  </commentList>
</comments>
</file>

<file path=xl/sharedStrings.xml><?xml version="1.0" encoding="utf-8"?>
<sst xmlns="http://schemas.openxmlformats.org/spreadsheetml/2006/main" count="938" uniqueCount="137">
  <si>
    <t>No.</t>
  </si>
  <si>
    <t>Vessel</t>
  </si>
  <si>
    <t>ETA Day</t>
  </si>
  <si>
    <t>Last Port</t>
  </si>
  <si>
    <t>ETD Day</t>
  </si>
  <si>
    <t>Next Port</t>
  </si>
  <si>
    <t>Berth</t>
  </si>
  <si>
    <t>Cruise Line</t>
  </si>
  <si>
    <t>Port Agent</t>
  </si>
  <si>
    <t>Type</t>
  </si>
  <si>
    <t>Length</t>
  </si>
  <si>
    <t>Passengers</t>
  </si>
  <si>
    <t>Full Turn</t>
  </si>
  <si>
    <t>Bold=overnight call</t>
  </si>
  <si>
    <t>Yellow=Multiple ships</t>
  </si>
  <si>
    <t>Orange=Pier 35S</t>
  </si>
  <si>
    <t>Disembark</t>
  </si>
  <si>
    <t>Overnight</t>
  </si>
  <si>
    <t>Queen Anne</t>
  </si>
  <si>
    <t>Inchcape</t>
  </si>
  <si>
    <t>Pier 27</t>
  </si>
  <si>
    <t>Honolulu, HI</t>
  </si>
  <si>
    <t>Europa II</t>
  </si>
  <si>
    <t>The World</t>
  </si>
  <si>
    <t>Pier 35S</t>
  </si>
  <si>
    <t>Intercruises</t>
  </si>
  <si>
    <t>Zaandam</t>
  </si>
  <si>
    <t>Discovery Princess</t>
  </si>
  <si>
    <t>Ruby Princess</t>
  </si>
  <si>
    <t>Caribbean Princess</t>
  </si>
  <si>
    <t>Coral Princess</t>
  </si>
  <si>
    <t>Puerto Vallarta, MX</t>
  </si>
  <si>
    <t>Transit</t>
  </si>
  <si>
    <t>Astoria, OR</t>
  </si>
  <si>
    <t>Princess Cruises</t>
  </si>
  <si>
    <t>Royal Princess</t>
  </si>
  <si>
    <t>Grand Princess</t>
  </si>
  <si>
    <t>Carnival Cruises</t>
  </si>
  <si>
    <t>SMS Group</t>
  </si>
  <si>
    <t>Arcadia</t>
  </si>
  <si>
    <t>Queen Elizabeth</t>
  </si>
  <si>
    <t>Cunard</t>
  </si>
  <si>
    <t>Celebrity Summit</t>
  </si>
  <si>
    <t>Celebrity Cruises</t>
  </si>
  <si>
    <t>Total</t>
  </si>
  <si>
    <t>Norwegian Jade</t>
  </si>
  <si>
    <t>Norwegian Cruises</t>
  </si>
  <si>
    <t>Carnival Legend</t>
  </si>
  <si>
    <t>Island Princess</t>
  </si>
  <si>
    <t>Norwegian Joy</t>
  </si>
  <si>
    <t>Norwegian Encore</t>
  </si>
  <si>
    <t>Purple =Pier 30-32</t>
  </si>
  <si>
    <t>Los Angeles, CA</t>
  </si>
  <si>
    <t>Nieuw Amsterdam</t>
  </si>
  <si>
    <t>Holland America</t>
  </si>
  <si>
    <t>Asuka II</t>
  </si>
  <si>
    <t>NYK Lines</t>
  </si>
  <si>
    <t>General Steamship</t>
  </si>
  <si>
    <t>Koningsdam</t>
  </si>
  <si>
    <t>Radiance of the Seas</t>
  </si>
  <si>
    <t>Draft</t>
  </si>
  <si>
    <t>Ensenada, MX</t>
  </si>
  <si>
    <t>Manzanillo, MX</t>
  </si>
  <si>
    <t>Cabo San Lucas, MX</t>
  </si>
  <si>
    <t>San Diego, CA</t>
  </si>
  <si>
    <t>Mawiliwili, HI</t>
  </si>
  <si>
    <t>Hilo, HI</t>
  </si>
  <si>
    <t>Santa Barbara, CA</t>
  </si>
  <si>
    <t>Vancouver, BC</t>
  </si>
  <si>
    <t>Ketchikan, AK</t>
  </si>
  <si>
    <t>Victoria, BC</t>
  </si>
  <si>
    <t>Prince Rupert, BC</t>
  </si>
  <si>
    <t>Skagway, AK</t>
  </si>
  <si>
    <t>ETA Time</t>
  </si>
  <si>
    <t>ETA Date</t>
  </si>
  <si>
    <t>ETD Date</t>
  </si>
  <si>
    <t>ETD Time</t>
  </si>
  <si>
    <t>Monterey, CA</t>
  </si>
  <si>
    <t>Santa Catalina, CA</t>
  </si>
  <si>
    <t>Juneau, AK</t>
  </si>
  <si>
    <t>Kahului, HI</t>
  </si>
  <si>
    <t>N/A</t>
  </si>
  <si>
    <t>951'</t>
  </si>
  <si>
    <t>26'</t>
  </si>
  <si>
    <t>644'</t>
  </si>
  <si>
    <t>22'</t>
  </si>
  <si>
    <t>965'</t>
  </si>
  <si>
    <t>27'</t>
  </si>
  <si>
    <t>936'</t>
  </si>
  <si>
    <t>1058'</t>
  </si>
  <si>
    <t>26'7'</t>
  </si>
  <si>
    <t>975'</t>
  </si>
  <si>
    <t>26'1''</t>
  </si>
  <si>
    <t>1083'</t>
  </si>
  <si>
    <t>27'9''</t>
  </si>
  <si>
    <t>740'</t>
  </si>
  <si>
    <t>21'</t>
  </si>
  <si>
    <t>29'</t>
  </si>
  <si>
    <t>778'</t>
  </si>
  <si>
    <t>26'6''</t>
  </si>
  <si>
    <t>26'2''</t>
  </si>
  <si>
    <t>964'</t>
  </si>
  <si>
    <t>26'3"</t>
  </si>
  <si>
    <t>961'</t>
  </si>
  <si>
    <t>27'11''</t>
  </si>
  <si>
    <t>963'</t>
  </si>
  <si>
    <t>25'5"</t>
  </si>
  <si>
    <t>790'</t>
  </si>
  <si>
    <t>25'7''</t>
  </si>
  <si>
    <t>26'3''</t>
  </si>
  <si>
    <t>935'</t>
  </si>
  <si>
    <t>1094'</t>
  </si>
  <si>
    <t>29'5''</t>
  </si>
  <si>
    <t>Vie Oddessy</t>
  </si>
  <si>
    <t>Catalina, CA</t>
  </si>
  <si>
    <t>Seattle, WA</t>
  </si>
  <si>
    <t>Via Lines</t>
  </si>
  <si>
    <t>AIDAdiva</t>
  </si>
  <si>
    <t>CARB TIE</t>
  </si>
  <si>
    <t>Fleet Week</t>
  </si>
  <si>
    <t>Saphire Princess</t>
  </si>
  <si>
    <t>Metro Shore</t>
  </si>
  <si>
    <t>Pier 27 Event</t>
  </si>
  <si>
    <t>Luxury Residences</t>
  </si>
  <si>
    <t>P &amp; O Lines</t>
  </si>
  <si>
    <t>Hapag-Loydd</t>
  </si>
  <si>
    <t>Catalina,CA</t>
  </si>
  <si>
    <t>Long Beach, CA</t>
  </si>
  <si>
    <t>Lihue, Hi</t>
  </si>
  <si>
    <t>Seven Seas Mariner</t>
  </si>
  <si>
    <t>Seven Seas</t>
  </si>
  <si>
    <t>Pier 30-32 Event</t>
  </si>
  <si>
    <t>Royal Caribbean</t>
  </si>
  <si>
    <t>Eurodam</t>
  </si>
  <si>
    <t>Pier 80</t>
  </si>
  <si>
    <t>Blue = Pier 80</t>
  </si>
  <si>
    <t>SHORE POWER RECOM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</si>
</sst>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mmm\-dd\-yyyy"/>
    <numFmt numFmtId="165" formatCode="[$-409]h:mm\ AM/PM;@"/>
    <numFmt numFmtId="166" formatCode="_(* #,##0.0_);_(* \(#,##0.0\);_(* &quot;-&quot;??_);_(@_)"/>
    <numFmt numFmtId="167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2" fillId="0" borderId="0" xfId="0" applyFont="1"/>
    <xf numFmtId="164" fontId="1" fillId="6" borderId="0" xfId="0" applyNumberFormat="1" applyFont="1" applyFill="1" applyAlignment="1">
      <alignment horizontal="left"/>
    </xf>
    <xf numFmtId="0" fontId="1" fillId="7" borderId="0" xfId="0" applyFont="1" applyFill="1" applyAlignment="1">
      <alignment horizontal="center"/>
    </xf>
    <xf numFmtId="0" fontId="1" fillId="4" borderId="0" xfId="0" applyFont="1" applyFill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3" fillId="0" borderId="0" xfId="0" applyFont="1"/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166" fontId="1" fillId="0" borderId="0" xfId="1" applyNumberFormat="1" applyFont="1" applyAlignment="1">
      <alignment horizontal="center"/>
    </xf>
    <xf numFmtId="166" fontId="2" fillId="0" borderId="0" xfId="1" applyNumberFormat="1" applyFont="1" applyAlignment="1">
      <alignment horizontal="center"/>
    </xf>
    <xf numFmtId="166" fontId="0" fillId="0" borderId="0" xfId="1" applyNumberFormat="1" applyFont="1"/>
    <xf numFmtId="167" fontId="2" fillId="0" borderId="1" xfId="1" applyNumberFormat="1" applyFont="1" applyBorder="1" applyAlignment="1">
      <alignment horizontal="center"/>
    </xf>
    <xf numFmtId="166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67" fontId="2" fillId="0" borderId="1" xfId="1" applyNumberFormat="1" applyFont="1" applyFill="1" applyBorder="1" applyAlignment="1">
      <alignment horizontal="center"/>
    </xf>
    <xf numFmtId="0" fontId="2" fillId="5" borderId="0" xfId="0" applyFont="1" applyFill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164" fontId="2" fillId="0" borderId="2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164" fontId="1" fillId="9" borderId="3" xfId="0" applyNumberFormat="1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164" fontId="2" fillId="8" borderId="3" xfId="0" applyNumberFormat="1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0" xfId="0" applyFont="1" applyFill="1" applyAlignment="1">
      <alignment horizontal="center"/>
    </xf>
    <xf numFmtId="14" fontId="1" fillId="4" borderId="1" xfId="0" applyNumberFormat="1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_(* #,##0.0_);_(* \(#,##0.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[$-409]h:mm\ AM/PM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mmm\-dd\-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[$-409]h:mm\ AM/PM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mmm\-dd\-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ill>
        <patternFill>
          <bgColor theme="5"/>
        </patternFill>
      </fill>
    </dxf>
    <dxf>
      <fill>
        <patternFill>
          <bgColor rgb="FF7030A0"/>
        </patternFill>
      </fill>
    </dxf>
    <dxf>
      <font>
        <b/>
        <i val="0"/>
        <color auto="1"/>
      </font>
      <fill>
        <patternFill>
          <bgColor rgb="FFFFC000"/>
        </patternFill>
      </fill>
    </dxf>
    <dxf>
      <font>
        <b/>
        <i val="0"/>
      </font>
      <fill>
        <patternFill>
          <bgColor rgb="FF7030A0"/>
        </patternFill>
      </fill>
    </dxf>
    <dxf>
      <fill>
        <patternFill>
          <bgColor theme="5"/>
        </patternFill>
      </fill>
    </dxf>
    <dxf>
      <fill>
        <patternFill>
          <bgColor rgb="FF7030A0"/>
        </patternFill>
      </fill>
    </dxf>
    <dxf>
      <font>
        <b/>
        <i val="0"/>
        <color auto="1"/>
      </font>
      <fill>
        <patternFill>
          <bgColor rgb="FFFFC00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</font>
      <fill>
        <patternFill>
          <bgColor theme="9"/>
        </patternFill>
      </fill>
    </dxf>
    <dxf>
      <border outline="0"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maro, Demetri (PRT)" id="{4C278E3F-3407-4DFE-BFEE-F9444FF3C7E4}" userId="S::demetri.amaro@sfport.com::c04c454d-429b-4b0a-9c8e-5dac3351625c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EB7A5F0-3739-42A0-91C7-3A68284E8262}" name="Table1" displayName="Table1" ref="A1:Q132" totalsRowCount="1" headerRowDxfId="45" dataDxfId="44" tableBorderDxfId="43">
  <autoFilter ref="A1:Q131" xr:uid="{8EB7A5F0-3739-42A0-91C7-3A68284E8262}"/>
  <tableColumns count="17">
    <tableColumn id="1" xr3:uid="{72FEB0A7-9EA4-4EB4-BDFE-2BB6B6403494}" name="No." totalsRowLabel="Total" dataDxfId="33" totalsRowDxfId="16"/>
    <tableColumn id="2" xr3:uid="{CDA9BCF5-C70D-418B-AE31-2F4D5C2950C0}" name="Vessel" dataDxfId="32" totalsRowDxfId="15"/>
    <tableColumn id="3" xr3:uid="{B2C35795-319D-4A86-8EB7-C618603EFDFB}" name="ETA Day" dataDxfId="31" totalsRowDxfId="14">
      <calculatedColumnFormula>(IF(ISBLANK(D2)," ",TEXT(D2,"DDDD")))</calculatedColumnFormula>
    </tableColumn>
    <tableColumn id="4" xr3:uid="{D2041EC5-279C-450E-8F64-5EEB07842F00}" name="ETA Date" dataDxfId="30" totalsRowDxfId="13"/>
    <tableColumn id="5" xr3:uid="{81581FD2-5825-4184-A6BA-877B9C6CEE29}" name="ETA Time" dataDxfId="29" totalsRowDxfId="12"/>
    <tableColumn id="6" xr3:uid="{AE68BF26-2F18-4163-B537-E3B2A7D3F86E}" name="Last Port" dataDxfId="28" totalsRowDxfId="11"/>
    <tableColumn id="7" xr3:uid="{028299C1-BA3F-4EB0-8A24-83E37D6099E8}" name="ETD Day" dataDxfId="27" totalsRowDxfId="10">
      <calculatedColumnFormula>(IF(ISBLANK(H2)," ",TEXT(H2,"DDDD")))</calculatedColumnFormula>
    </tableColumn>
    <tableColumn id="8" xr3:uid="{D5D16089-3743-4F86-AD80-E445E20B83E6}" name="ETD Date" dataDxfId="26" totalsRowDxfId="9"/>
    <tableColumn id="9" xr3:uid="{AD7A4C9F-BF3F-4FF6-8E49-71B8D539EC71}" name="ETD Time" dataDxfId="25" totalsRowDxfId="8"/>
    <tableColumn id="10" xr3:uid="{35261D9E-5289-4EFC-B0C2-76256845C6D1}" name="Next Port" dataDxfId="24" totalsRowDxfId="7"/>
    <tableColumn id="11" xr3:uid="{804DE2B6-B416-4F46-B555-BECCE975191B}" name="Berth" totalsRowFunction="custom" dataDxfId="23" totalsRowDxfId="6">
      <totalsRowFormula>COUNTIF(Table1[Berth],"Pier 35S")</totalsRowFormula>
    </tableColumn>
    <tableColumn id="12" xr3:uid="{A126C72D-50AF-4377-9198-5EABD5D61380}" name="Cruise Line" dataDxfId="22" totalsRowDxfId="5"/>
    <tableColumn id="13" xr3:uid="{F5E5FF4A-0306-474A-9F74-3CFC24309C2B}" name="Port Agent" dataDxfId="21" totalsRowDxfId="4"/>
    <tableColumn id="14" xr3:uid="{2D6D31AF-723D-4717-8DE9-3D9C27E1C813}" name="Type" dataDxfId="20" totalsRowDxfId="3"/>
    <tableColumn id="15" xr3:uid="{DD9816E6-957B-4C2D-B84C-C804512DC2B6}" name="Length" dataDxfId="19" totalsRowDxfId="2"/>
    <tableColumn id="18" xr3:uid="{2BC8A82B-DA6D-46E5-8472-B23E5ACE15E8}" name="Draft" dataDxfId="18" totalsRowDxfId="1"/>
    <tableColumn id="16" xr3:uid="{1611AD32-05EB-4CBD-BD15-1939C455387D}" name="Passengers" totalsRowFunction="sum" dataDxfId="17" totalsRowDxfId="0" dataCellStyle="C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5" dT="2025-03-18T16:25:18.03" personId="{4C278E3F-3407-4DFE-BFEE-F9444FF3C7E4}" id="{E9E76727-0E06-44E1-954D-392933E469F2}">
    <text>Maiden Call</text>
  </threadedComment>
  <threadedComment ref="A36" dT="2025-04-04T15:29:45.65" personId="{4C278E3F-3407-4DFE-BFEE-F9444FF3C7E4}" id="{C84723D1-C8EF-4DC1-8E1A-19547152D1EE}">
    <text>Maiden Call</text>
  </threadedComment>
  <threadedComment ref="A54" dT="2024-04-24T21:06:27.78" personId="{4C278E3F-3407-4DFE-BFEE-F9444FF3C7E4}" id="{EAD65622-41A3-4E71-BA2A-C5AE16390008}">
    <text>Maiden Call</text>
  </threadedComment>
  <threadedComment ref="A130" dT="2025-04-04T15:30:35.64" personId="{4C278E3F-3407-4DFE-BFEE-F9444FF3C7E4}" id="{19DF9E59-CE73-419F-BF28-6EAAED63DEBC}">
    <text>Maiden Call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3C697-C849-4783-A5CC-2B1DC8CD8C59}">
  <dimension ref="A1:Q137"/>
  <sheetViews>
    <sheetView tabSelected="1" view="pageLayout" topLeftCell="A110" zoomScaleNormal="100" workbookViewId="0">
      <selection activeCell="F57" sqref="F57"/>
    </sheetView>
  </sheetViews>
  <sheetFormatPr defaultRowHeight="15" x14ac:dyDescent="0.25"/>
  <cols>
    <col min="1" max="1" width="8.5703125" bestFit="1" customWidth="1"/>
    <col min="2" max="2" width="21" bestFit="1" customWidth="1"/>
    <col min="3" max="3" width="13.140625" bestFit="1" customWidth="1"/>
    <col min="4" max="4" width="13.5703125" bestFit="1" customWidth="1"/>
    <col min="5" max="5" width="10.140625" bestFit="1" customWidth="1"/>
    <col min="6" max="6" width="18.7109375" style="36" bestFit="1" customWidth="1"/>
    <col min="7" max="7" width="13.140625" bestFit="1" customWidth="1"/>
    <col min="8" max="8" width="21" bestFit="1" customWidth="1"/>
    <col min="9" max="9" width="11.140625" bestFit="1" customWidth="1"/>
    <col min="10" max="10" width="17.28515625" bestFit="1" customWidth="1"/>
    <col min="11" max="11" width="16.5703125" style="20" bestFit="1" customWidth="1"/>
    <col min="12" max="12" width="15.85546875" bestFit="1" customWidth="1"/>
    <col min="13" max="13" width="17" bestFit="1" customWidth="1"/>
    <col min="14" max="14" width="10" customWidth="1"/>
    <col min="15" max="16" width="11.85546875" hidden="1" customWidth="1"/>
    <col min="17" max="17" width="1.42578125" style="32" hidden="1" customWidth="1"/>
    <col min="18" max="18" width="0" hidden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21" t="s">
        <v>74</v>
      </c>
      <c r="E1" s="22" t="s">
        <v>73</v>
      </c>
      <c r="F1" s="35" t="s">
        <v>3</v>
      </c>
      <c r="G1" s="1" t="s">
        <v>4</v>
      </c>
      <c r="H1" s="21" t="s">
        <v>75</v>
      </c>
      <c r="I1" s="22" t="s">
        <v>76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60</v>
      </c>
      <c r="Q1" s="30" t="s">
        <v>11</v>
      </c>
    </row>
    <row r="2" spans="1:17" x14ac:dyDescent="0.25">
      <c r="A2" s="13">
        <v>1</v>
      </c>
      <c r="B2" s="14" t="s">
        <v>28</v>
      </c>
      <c r="C2" s="13" t="str">
        <f t="shared" ref="C2:C34" si="0">(IF(ISBLANK(D2)," ",TEXT(D2,"DDDD")))</f>
        <v>Friday</v>
      </c>
      <c r="D2" s="15">
        <v>45660</v>
      </c>
      <c r="E2" s="16">
        <v>0.29166666666666669</v>
      </c>
      <c r="F2" s="14" t="s">
        <v>61</v>
      </c>
      <c r="G2" s="13" t="str">
        <f t="shared" ref="G2:G65" si="1">(IF(ISBLANK(H2)," ",TEXT(H2,"DDDD")))</f>
        <v>Friday</v>
      </c>
      <c r="H2" s="15">
        <v>45660</v>
      </c>
      <c r="I2" s="16">
        <v>0.75</v>
      </c>
      <c r="J2" s="14" t="s">
        <v>66</v>
      </c>
      <c r="K2" s="12" t="s">
        <v>20</v>
      </c>
      <c r="L2" s="14" t="s">
        <v>34</v>
      </c>
      <c r="M2" s="14" t="s">
        <v>38</v>
      </c>
      <c r="N2" s="14"/>
      <c r="O2" s="13" t="s">
        <v>82</v>
      </c>
      <c r="P2" s="13" t="s">
        <v>83</v>
      </c>
      <c r="Q2" s="33">
        <v>3114</v>
      </c>
    </row>
    <row r="3" spans="1:17" x14ac:dyDescent="0.25">
      <c r="A3" s="13">
        <f>A2+1</f>
        <v>2</v>
      </c>
      <c r="B3" s="14" t="s">
        <v>23</v>
      </c>
      <c r="C3" s="13" t="str">
        <f t="shared" si="0"/>
        <v>Monday</v>
      </c>
      <c r="D3" s="17">
        <v>45663</v>
      </c>
      <c r="E3" s="16">
        <v>0.33333333333333331</v>
      </c>
      <c r="F3" s="14"/>
      <c r="G3" s="13" t="str">
        <f t="shared" si="1"/>
        <v>Wednesday</v>
      </c>
      <c r="H3" s="17">
        <v>45665</v>
      </c>
      <c r="I3" s="16">
        <v>0.95833333333333337</v>
      </c>
      <c r="J3" s="14"/>
      <c r="K3" s="12" t="s">
        <v>24</v>
      </c>
      <c r="L3" s="14" t="s">
        <v>123</v>
      </c>
      <c r="M3" s="14" t="s">
        <v>25</v>
      </c>
      <c r="N3" s="14"/>
      <c r="O3" s="13" t="s">
        <v>84</v>
      </c>
      <c r="P3" s="13" t="s">
        <v>85</v>
      </c>
      <c r="Q3" s="33" t="s">
        <v>81</v>
      </c>
    </row>
    <row r="4" spans="1:17" x14ac:dyDescent="0.25">
      <c r="A4" s="13">
        <f>A3+1</f>
        <v>3</v>
      </c>
      <c r="B4" s="14" t="s">
        <v>28</v>
      </c>
      <c r="C4" s="13" t="str">
        <f t="shared" si="0"/>
        <v>Sunday</v>
      </c>
      <c r="D4" s="15">
        <v>45676</v>
      </c>
      <c r="E4" s="16">
        <v>0.29166666666666669</v>
      </c>
      <c r="F4" s="14" t="s">
        <v>61</v>
      </c>
      <c r="G4" s="13" t="str">
        <f t="shared" si="1"/>
        <v>Sunday</v>
      </c>
      <c r="H4" s="15">
        <v>45676</v>
      </c>
      <c r="I4" s="16">
        <v>0.66666666666666663</v>
      </c>
      <c r="J4" s="14" t="s">
        <v>62</v>
      </c>
      <c r="K4" s="12" t="s">
        <v>20</v>
      </c>
      <c r="L4" s="14" t="s">
        <v>34</v>
      </c>
      <c r="M4" s="14" t="s">
        <v>38</v>
      </c>
      <c r="N4" s="14"/>
      <c r="O4" s="13" t="s">
        <v>82</v>
      </c>
      <c r="P4" s="13" t="s">
        <v>83</v>
      </c>
      <c r="Q4" s="33">
        <v>3114</v>
      </c>
    </row>
    <row r="5" spans="1:17" x14ac:dyDescent="0.25">
      <c r="A5" s="13">
        <f>A4+1</f>
        <v>4</v>
      </c>
      <c r="B5" s="14" t="s">
        <v>30</v>
      </c>
      <c r="C5" s="13" t="str">
        <f t="shared" si="0"/>
        <v>Monday</v>
      </c>
      <c r="D5" s="15">
        <v>45677</v>
      </c>
      <c r="E5" s="16">
        <v>0.29166666666666669</v>
      </c>
      <c r="F5" s="14" t="s">
        <v>31</v>
      </c>
      <c r="G5" s="13" t="str">
        <f t="shared" si="1"/>
        <v>Monday</v>
      </c>
      <c r="H5" s="15">
        <v>45677</v>
      </c>
      <c r="I5" s="16">
        <v>0.66666666666666663</v>
      </c>
      <c r="J5" s="14" t="s">
        <v>31</v>
      </c>
      <c r="K5" s="12" t="s">
        <v>20</v>
      </c>
      <c r="L5" s="14" t="s">
        <v>34</v>
      </c>
      <c r="M5" s="14" t="s">
        <v>38</v>
      </c>
      <c r="N5" s="14" t="s">
        <v>12</v>
      </c>
      <c r="O5" s="13" t="s">
        <v>86</v>
      </c>
      <c r="P5" s="13" t="s">
        <v>87</v>
      </c>
      <c r="Q5" s="33">
        <v>1974</v>
      </c>
    </row>
    <row r="6" spans="1:17" x14ac:dyDescent="0.25">
      <c r="A6" s="13">
        <f>A5+1</f>
        <v>5</v>
      </c>
      <c r="B6" s="14" t="s">
        <v>39</v>
      </c>
      <c r="C6" s="13" t="str">
        <f t="shared" si="0"/>
        <v>Saturday</v>
      </c>
      <c r="D6" s="17">
        <v>45682</v>
      </c>
      <c r="E6" s="16">
        <v>0.29166666666666669</v>
      </c>
      <c r="F6" s="14" t="s">
        <v>63</v>
      </c>
      <c r="G6" s="13" t="str">
        <f t="shared" si="1"/>
        <v>Sunday</v>
      </c>
      <c r="H6" s="17">
        <v>45683</v>
      </c>
      <c r="I6" s="16">
        <v>0.66666666666666663</v>
      </c>
      <c r="J6" s="14" t="s">
        <v>66</v>
      </c>
      <c r="K6" s="12" t="s">
        <v>20</v>
      </c>
      <c r="L6" s="14" t="s">
        <v>124</v>
      </c>
      <c r="M6" s="14" t="s">
        <v>19</v>
      </c>
      <c r="N6" s="14" t="s">
        <v>17</v>
      </c>
      <c r="O6" s="13" t="s">
        <v>88</v>
      </c>
      <c r="P6" s="13" t="s">
        <v>83</v>
      </c>
      <c r="Q6" s="33">
        <v>2064</v>
      </c>
    </row>
    <row r="7" spans="1:17" x14ac:dyDescent="0.25">
      <c r="A7" s="25"/>
      <c r="B7" s="29" t="s">
        <v>122</v>
      </c>
      <c r="C7" s="25" t="str">
        <f t="shared" si="0"/>
        <v>Monday</v>
      </c>
      <c r="D7" s="26">
        <v>45684</v>
      </c>
      <c r="E7" s="27"/>
      <c r="F7" s="24"/>
      <c r="G7" s="25" t="str">
        <f t="shared" si="1"/>
        <v>Tuesday</v>
      </c>
      <c r="H7" s="26">
        <v>45685</v>
      </c>
      <c r="I7" s="27"/>
      <c r="J7" s="24"/>
      <c r="K7" s="28"/>
      <c r="L7" s="24"/>
      <c r="M7" s="24"/>
      <c r="N7" s="24"/>
      <c r="O7" s="13"/>
      <c r="P7" s="13"/>
      <c r="Q7" s="37"/>
    </row>
    <row r="8" spans="1:17" x14ac:dyDescent="0.25">
      <c r="A8" s="13">
        <f>A6+1</f>
        <v>6</v>
      </c>
      <c r="B8" s="14" t="s">
        <v>28</v>
      </c>
      <c r="C8" s="13" t="str">
        <f t="shared" si="0"/>
        <v>Thursday</v>
      </c>
      <c r="D8" s="15">
        <v>45687</v>
      </c>
      <c r="E8" s="16">
        <v>0.29166666666666669</v>
      </c>
      <c r="F8" s="14" t="s">
        <v>63</v>
      </c>
      <c r="G8" s="13" t="str">
        <f t="shared" si="1"/>
        <v>Wednesday</v>
      </c>
      <c r="H8" s="15">
        <v>37286</v>
      </c>
      <c r="I8" s="16">
        <v>0.66666666666666663</v>
      </c>
      <c r="J8" s="14" t="s">
        <v>65</v>
      </c>
      <c r="K8" s="12" t="s">
        <v>20</v>
      </c>
      <c r="L8" s="14" t="s">
        <v>34</v>
      </c>
      <c r="M8" s="14" t="s">
        <v>38</v>
      </c>
      <c r="N8" s="14"/>
      <c r="O8" s="13" t="s">
        <v>82</v>
      </c>
      <c r="P8" s="13" t="s">
        <v>83</v>
      </c>
      <c r="Q8" s="33">
        <v>3114</v>
      </c>
    </row>
    <row r="9" spans="1:17" x14ac:dyDescent="0.25">
      <c r="A9" s="13">
        <f>A8+1</f>
        <v>7</v>
      </c>
      <c r="B9" s="23" t="s">
        <v>18</v>
      </c>
      <c r="C9" s="13" t="str">
        <f t="shared" si="0"/>
        <v>Monday</v>
      </c>
      <c r="D9" s="17">
        <v>45691</v>
      </c>
      <c r="E9" s="16">
        <v>0.16666666666666666</v>
      </c>
      <c r="F9" s="14" t="s">
        <v>63</v>
      </c>
      <c r="G9" s="13" t="str">
        <f t="shared" si="1"/>
        <v>Tuesday</v>
      </c>
      <c r="H9" s="17">
        <v>45692</v>
      </c>
      <c r="I9" s="16">
        <v>0.70833333333333337</v>
      </c>
      <c r="J9" s="14" t="s">
        <v>21</v>
      </c>
      <c r="K9" s="12" t="s">
        <v>20</v>
      </c>
      <c r="L9" s="13" t="s">
        <v>41</v>
      </c>
      <c r="M9" s="14" t="s">
        <v>19</v>
      </c>
      <c r="N9" s="13" t="s">
        <v>17</v>
      </c>
      <c r="O9" s="13" t="s">
        <v>89</v>
      </c>
      <c r="P9" s="13" t="s">
        <v>90</v>
      </c>
      <c r="Q9" s="33">
        <v>3000</v>
      </c>
    </row>
    <row r="10" spans="1:17" x14ac:dyDescent="0.25">
      <c r="A10" s="13">
        <f>A9+1</f>
        <v>8</v>
      </c>
      <c r="B10" s="14" t="s">
        <v>28</v>
      </c>
      <c r="C10" s="13" t="str">
        <f t="shared" si="0"/>
        <v>Saturday</v>
      </c>
      <c r="D10" s="15">
        <v>45703</v>
      </c>
      <c r="E10" s="16">
        <v>0.29166666666666669</v>
      </c>
      <c r="F10" s="14" t="s">
        <v>61</v>
      </c>
      <c r="G10" s="13" t="str">
        <f t="shared" si="1"/>
        <v>Saturday</v>
      </c>
      <c r="H10" s="15">
        <v>45703</v>
      </c>
      <c r="I10" s="16">
        <v>0.66666666666666663</v>
      </c>
      <c r="J10" s="13" t="s">
        <v>64</v>
      </c>
      <c r="K10" s="12" t="s">
        <v>20</v>
      </c>
      <c r="L10" s="14" t="s">
        <v>34</v>
      </c>
      <c r="M10" s="14" t="s">
        <v>38</v>
      </c>
      <c r="N10" s="13"/>
      <c r="O10" s="13" t="s">
        <v>82</v>
      </c>
      <c r="P10" s="13" t="s">
        <v>83</v>
      </c>
      <c r="Q10" s="33">
        <v>3114</v>
      </c>
    </row>
    <row r="11" spans="1:17" x14ac:dyDescent="0.25">
      <c r="A11" s="13">
        <f>A10+1</f>
        <v>9</v>
      </c>
      <c r="B11" s="14" t="s">
        <v>28</v>
      </c>
      <c r="C11" s="13" t="str">
        <f t="shared" si="0"/>
        <v>Thursday</v>
      </c>
      <c r="D11" s="15">
        <v>45708</v>
      </c>
      <c r="E11" s="16">
        <v>0.29166666666666669</v>
      </c>
      <c r="F11" s="14" t="s">
        <v>61</v>
      </c>
      <c r="G11" s="13" t="str">
        <f t="shared" si="1"/>
        <v>Thursday</v>
      </c>
      <c r="H11" s="15">
        <v>45708</v>
      </c>
      <c r="I11" s="16">
        <v>0.66666666666666663</v>
      </c>
      <c r="J11" s="13" t="s">
        <v>21</v>
      </c>
      <c r="K11" s="12" t="s">
        <v>20</v>
      </c>
      <c r="L11" s="14" t="s">
        <v>34</v>
      </c>
      <c r="M11" s="14" t="s">
        <v>38</v>
      </c>
      <c r="N11" s="13"/>
      <c r="O11" s="13" t="s">
        <v>82</v>
      </c>
      <c r="P11" s="13" t="s">
        <v>83</v>
      </c>
      <c r="Q11" s="33">
        <v>3114</v>
      </c>
    </row>
    <row r="12" spans="1:17" x14ac:dyDescent="0.25">
      <c r="A12" s="25"/>
      <c r="B12" s="29" t="s">
        <v>122</v>
      </c>
      <c r="C12" s="25" t="str">
        <f t="shared" si="0"/>
        <v>Tuesday</v>
      </c>
      <c r="D12" s="26">
        <v>45713</v>
      </c>
      <c r="E12" s="27"/>
      <c r="F12" s="24"/>
      <c r="G12" s="25" t="str">
        <f t="shared" si="1"/>
        <v>Wednesday</v>
      </c>
      <c r="H12" s="26">
        <v>45714</v>
      </c>
      <c r="I12" s="27"/>
      <c r="J12" s="24"/>
      <c r="K12" s="28"/>
      <c r="L12" s="24"/>
      <c r="M12" s="24"/>
      <c r="N12" s="24"/>
      <c r="O12" s="13"/>
      <c r="P12" s="13"/>
      <c r="Q12" s="37"/>
    </row>
    <row r="13" spans="1:17" x14ac:dyDescent="0.25">
      <c r="A13" s="13">
        <f>A11+1</f>
        <v>10</v>
      </c>
      <c r="B13" s="14" t="s">
        <v>28</v>
      </c>
      <c r="C13" s="13" t="str">
        <f t="shared" si="0"/>
        <v>Saturday</v>
      </c>
      <c r="D13" s="15">
        <v>45724</v>
      </c>
      <c r="E13" s="16">
        <v>0.29166666666666669</v>
      </c>
      <c r="F13" s="14" t="s">
        <v>61</v>
      </c>
      <c r="G13" s="13" t="str">
        <f t="shared" si="1"/>
        <v>Saturday</v>
      </c>
      <c r="H13" s="15">
        <v>45724</v>
      </c>
      <c r="I13" s="16">
        <v>0.75</v>
      </c>
      <c r="J13" s="13" t="s">
        <v>62</v>
      </c>
      <c r="K13" s="12" t="s">
        <v>24</v>
      </c>
      <c r="L13" s="14" t="s">
        <v>34</v>
      </c>
      <c r="M13" s="14" t="s">
        <v>38</v>
      </c>
      <c r="N13" s="13"/>
      <c r="O13" s="13" t="s">
        <v>82</v>
      </c>
      <c r="P13" s="13" t="s">
        <v>83</v>
      </c>
      <c r="Q13" s="33">
        <v>3114</v>
      </c>
    </row>
    <row r="14" spans="1:17" x14ac:dyDescent="0.25">
      <c r="A14" s="13">
        <f>A13+1</f>
        <v>11</v>
      </c>
      <c r="B14" s="14" t="s">
        <v>28</v>
      </c>
      <c r="C14" s="13" t="str">
        <f t="shared" si="0"/>
        <v>Wednesday</v>
      </c>
      <c r="D14" s="15">
        <v>45735</v>
      </c>
      <c r="E14" s="16">
        <v>0.29166666666666669</v>
      </c>
      <c r="F14" s="14" t="s">
        <v>63</v>
      </c>
      <c r="G14" s="13" t="str">
        <f t="shared" si="1"/>
        <v>Wednesday</v>
      </c>
      <c r="H14" s="15">
        <v>45735</v>
      </c>
      <c r="I14" s="16">
        <v>0.75</v>
      </c>
      <c r="J14" s="13" t="s">
        <v>66</v>
      </c>
      <c r="K14" s="12" t="s">
        <v>24</v>
      </c>
      <c r="L14" s="14" t="s">
        <v>34</v>
      </c>
      <c r="M14" s="14" t="s">
        <v>38</v>
      </c>
      <c r="N14" s="13"/>
      <c r="O14" s="13" t="s">
        <v>82</v>
      </c>
      <c r="P14" s="13" t="s">
        <v>83</v>
      </c>
      <c r="Q14" s="33">
        <v>3114</v>
      </c>
    </row>
    <row r="15" spans="1:17" x14ac:dyDescent="0.25">
      <c r="A15" s="25"/>
      <c r="B15" s="29" t="s">
        <v>122</v>
      </c>
      <c r="C15" s="25" t="str">
        <f t="shared" si="0"/>
        <v>Friday</v>
      </c>
      <c r="D15" s="26">
        <v>45737</v>
      </c>
      <c r="E15" s="27"/>
      <c r="F15" s="24"/>
      <c r="G15" s="25" t="str">
        <f t="shared" si="1"/>
        <v>Friday</v>
      </c>
      <c r="H15" s="26">
        <v>45737</v>
      </c>
      <c r="I15" s="27"/>
      <c r="J15" s="24"/>
      <c r="K15" s="28"/>
      <c r="L15" s="24"/>
      <c r="M15" s="24"/>
      <c r="N15" s="24"/>
      <c r="O15" s="13"/>
      <c r="P15" s="13"/>
      <c r="Q15" s="37"/>
    </row>
    <row r="16" spans="1:17" x14ac:dyDescent="0.25">
      <c r="A16" s="25"/>
      <c r="B16" s="29" t="s">
        <v>122</v>
      </c>
      <c r="C16" s="25" t="str">
        <f t="shared" si="0"/>
        <v>Sunday</v>
      </c>
      <c r="D16" s="26">
        <v>45739</v>
      </c>
      <c r="E16" s="27"/>
      <c r="F16" s="24"/>
      <c r="G16" s="25" t="str">
        <f t="shared" si="1"/>
        <v>Tuesday</v>
      </c>
      <c r="H16" s="26">
        <v>45741</v>
      </c>
      <c r="I16" s="27"/>
      <c r="J16" s="24"/>
      <c r="K16" s="28"/>
      <c r="L16" s="24"/>
      <c r="M16" s="24"/>
      <c r="N16" s="24"/>
      <c r="O16" s="13"/>
      <c r="P16" s="13"/>
      <c r="Q16" s="37"/>
    </row>
    <row r="17" spans="1:17" x14ac:dyDescent="0.25">
      <c r="A17" s="13">
        <f>A14+1</f>
        <v>12</v>
      </c>
      <c r="B17" s="19" t="s">
        <v>58</v>
      </c>
      <c r="C17" s="13" t="str">
        <f t="shared" si="0"/>
        <v>Monday</v>
      </c>
      <c r="D17" s="17">
        <v>45747</v>
      </c>
      <c r="E17" s="16">
        <v>0.29166666666666669</v>
      </c>
      <c r="F17" s="14" t="s">
        <v>78</v>
      </c>
      <c r="G17" s="13" t="str">
        <f t="shared" si="1"/>
        <v>Tuesday</v>
      </c>
      <c r="H17" s="17">
        <v>45748</v>
      </c>
      <c r="I17" s="16">
        <v>0.66666666666666663</v>
      </c>
      <c r="J17" s="14" t="s">
        <v>33</v>
      </c>
      <c r="K17" s="12" t="s">
        <v>24</v>
      </c>
      <c r="L17" s="14" t="s">
        <v>54</v>
      </c>
      <c r="M17" s="14" t="s">
        <v>38</v>
      </c>
      <c r="N17" s="14"/>
      <c r="O17" s="13" t="s">
        <v>91</v>
      </c>
      <c r="P17" s="13" t="s">
        <v>92</v>
      </c>
      <c r="Q17" s="33">
        <v>2650</v>
      </c>
    </row>
    <row r="18" spans="1:17" x14ac:dyDescent="0.25">
      <c r="A18" s="13">
        <f t="shared" ref="A18:A25" si="2">A17+1</f>
        <v>13</v>
      </c>
      <c r="B18" s="14" t="s">
        <v>27</v>
      </c>
      <c r="C18" s="13" t="str">
        <f t="shared" si="0"/>
        <v>Monday</v>
      </c>
      <c r="D18" s="15">
        <v>45747</v>
      </c>
      <c r="E18" s="16">
        <v>0.29166666666666669</v>
      </c>
      <c r="F18" s="14" t="s">
        <v>127</v>
      </c>
      <c r="G18" s="13" t="str">
        <f t="shared" si="1"/>
        <v>Tuesday</v>
      </c>
      <c r="H18" s="15">
        <v>45748</v>
      </c>
      <c r="I18" s="16">
        <v>0.91666666666666663</v>
      </c>
      <c r="J18" s="14" t="s">
        <v>64</v>
      </c>
      <c r="K18" s="12" t="s">
        <v>20</v>
      </c>
      <c r="L18" s="14" t="s">
        <v>34</v>
      </c>
      <c r="M18" s="14" t="s">
        <v>38</v>
      </c>
      <c r="N18" s="14"/>
      <c r="O18" s="13"/>
      <c r="P18" s="13"/>
      <c r="Q18" s="37"/>
    </row>
    <row r="19" spans="1:17" x14ac:dyDescent="0.25">
      <c r="A19" s="13">
        <f t="shared" si="2"/>
        <v>14</v>
      </c>
      <c r="B19" s="14" t="s">
        <v>28</v>
      </c>
      <c r="C19" s="13" t="str">
        <f t="shared" si="0"/>
        <v>Friday</v>
      </c>
      <c r="D19" s="15">
        <v>45751</v>
      </c>
      <c r="E19" s="16">
        <v>0.29166666666666669</v>
      </c>
      <c r="F19" s="14" t="s">
        <v>61</v>
      </c>
      <c r="G19" s="13" t="str">
        <f t="shared" si="1"/>
        <v>Friday</v>
      </c>
      <c r="H19" s="15">
        <v>45751</v>
      </c>
      <c r="I19" s="16">
        <v>0.75</v>
      </c>
      <c r="J19" s="14" t="s">
        <v>66</v>
      </c>
      <c r="K19" s="12" t="s">
        <v>20</v>
      </c>
      <c r="L19" s="14" t="s">
        <v>34</v>
      </c>
      <c r="M19" s="14" t="s">
        <v>38</v>
      </c>
      <c r="N19" s="14"/>
      <c r="O19" s="13" t="s">
        <v>82</v>
      </c>
      <c r="P19" s="13" t="s">
        <v>83</v>
      </c>
      <c r="Q19" s="33">
        <v>3114</v>
      </c>
    </row>
    <row r="20" spans="1:17" x14ac:dyDescent="0.25">
      <c r="A20" s="13">
        <f t="shared" si="2"/>
        <v>15</v>
      </c>
      <c r="B20" s="14" t="s">
        <v>36</v>
      </c>
      <c r="C20" s="13" t="str">
        <f t="shared" si="0"/>
        <v>Friday</v>
      </c>
      <c r="D20" s="15">
        <v>45758</v>
      </c>
      <c r="E20" s="16">
        <v>0.29166666666666669</v>
      </c>
      <c r="F20" s="14" t="s">
        <v>67</v>
      </c>
      <c r="G20" s="13" t="str">
        <f t="shared" si="1"/>
        <v>Friday</v>
      </c>
      <c r="H20" s="15">
        <v>45758</v>
      </c>
      <c r="I20" s="16">
        <v>0.91666666666666663</v>
      </c>
      <c r="J20" s="14" t="s">
        <v>33</v>
      </c>
      <c r="K20" s="12" t="s">
        <v>20</v>
      </c>
      <c r="L20" s="14" t="s">
        <v>34</v>
      </c>
      <c r="M20" s="14" t="s">
        <v>38</v>
      </c>
      <c r="N20" s="14"/>
      <c r="O20" s="13" t="s">
        <v>82</v>
      </c>
      <c r="P20" s="13" t="s">
        <v>83</v>
      </c>
      <c r="Q20" s="33">
        <v>2600</v>
      </c>
    </row>
    <row r="21" spans="1:17" x14ac:dyDescent="0.25">
      <c r="A21" s="13">
        <f t="shared" si="2"/>
        <v>16</v>
      </c>
      <c r="B21" s="19" t="s">
        <v>27</v>
      </c>
      <c r="C21" s="13" t="str">
        <f t="shared" si="0"/>
        <v>Tuesday</v>
      </c>
      <c r="D21" s="15">
        <v>45762</v>
      </c>
      <c r="E21" s="16">
        <v>0.29166666666666669</v>
      </c>
      <c r="F21" s="14" t="s">
        <v>77</v>
      </c>
      <c r="G21" s="13" t="str">
        <f t="shared" si="1"/>
        <v>Tuesday</v>
      </c>
      <c r="H21" s="15">
        <v>45762</v>
      </c>
      <c r="I21" s="16">
        <v>0.75</v>
      </c>
      <c r="J21" s="14" t="s">
        <v>64</v>
      </c>
      <c r="K21" s="12" t="s">
        <v>20</v>
      </c>
      <c r="L21" s="14" t="s">
        <v>34</v>
      </c>
      <c r="M21" s="14" t="s">
        <v>38</v>
      </c>
      <c r="N21" s="14"/>
      <c r="O21" s="13" t="s">
        <v>93</v>
      </c>
      <c r="P21" s="13" t="s">
        <v>94</v>
      </c>
      <c r="Q21" s="33">
        <v>3600</v>
      </c>
    </row>
    <row r="22" spans="1:17" x14ac:dyDescent="0.25">
      <c r="A22" s="13">
        <f t="shared" si="2"/>
        <v>17</v>
      </c>
      <c r="B22" s="19" t="s">
        <v>50</v>
      </c>
      <c r="C22" s="13" t="str">
        <f t="shared" si="0"/>
        <v>Wednesday</v>
      </c>
      <c r="D22" s="17">
        <v>45763</v>
      </c>
      <c r="E22" s="16">
        <v>0.33333333333333331</v>
      </c>
      <c r="F22" s="14" t="s">
        <v>52</v>
      </c>
      <c r="G22" s="13" t="str">
        <f t="shared" si="1"/>
        <v>Thursday</v>
      </c>
      <c r="H22" s="17">
        <v>45764</v>
      </c>
      <c r="I22" s="16">
        <v>0.70833333333333337</v>
      </c>
      <c r="J22" s="14" t="s">
        <v>70</v>
      </c>
      <c r="K22" s="12" t="s">
        <v>20</v>
      </c>
      <c r="L22" s="14" t="s">
        <v>46</v>
      </c>
      <c r="M22" s="14" t="s">
        <v>38</v>
      </c>
      <c r="N22" s="14"/>
      <c r="O22" s="13"/>
      <c r="P22" s="13"/>
      <c r="Q22" s="37"/>
    </row>
    <row r="23" spans="1:17" x14ac:dyDescent="0.25">
      <c r="A23" s="13">
        <f t="shared" si="2"/>
        <v>18</v>
      </c>
      <c r="B23" s="18" t="s">
        <v>22</v>
      </c>
      <c r="C23" s="13" t="str">
        <f t="shared" si="0"/>
        <v>Tuesday</v>
      </c>
      <c r="D23" s="17">
        <v>45762</v>
      </c>
      <c r="E23" s="16">
        <v>0.95833333333333337</v>
      </c>
      <c r="F23" s="14" t="s">
        <v>52</v>
      </c>
      <c r="G23" s="13" t="str">
        <f t="shared" si="1"/>
        <v>Thursday</v>
      </c>
      <c r="H23" s="17">
        <v>45764</v>
      </c>
      <c r="I23" s="16">
        <v>800</v>
      </c>
      <c r="J23" s="13" t="s">
        <v>33</v>
      </c>
      <c r="K23" s="28" t="s">
        <v>134</v>
      </c>
      <c r="L23" s="13" t="s">
        <v>125</v>
      </c>
      <c r="M23" s="14" t="s">
        <v>25</v>
      </c>
      <c r="N23" s="13"/>
      <c r="O23" s="13" t="s">
        <v>95</v>
      </c>
      <c r="P23" s="13" t="s">
        <v>96</v>
      </c>
      <c r="Q23" s="33">
        <v>516</v>
      </c>
    </row>
    <row r="24" spans="1:17" x14ac:dyDescent="0.25">
      <c r="A24" s="13">
        <f t="shared" si="2"/>
        <v>19</v>
      </c>
      <c r="B24" s="19" t="s">
        <v>28</v>
      </c>
      <c r="C24" s="13" t="str">
        <f t="shared" si="0"/>
        <v>Sunday</v>
      </c>
      <c r="D24" s="15">
        <v>45767</v>
      </c>
      <c r="E24" s="16">
        <v>0.29166666666666669</v>
      </c>
      <c r="F24" s="14" t="s">
        <v>61</v>
      </c>
      <c r="G24" s="13" t="str">
        <f t="shared" si="1"/>
        <v>Sunday</v>
      </c>
      <c r="H24" s="15">
        <v>45767</v>
      </c>
      <c r="I24" s="16">
        <v>0.75</v>
      </c>
      <c r="J24" s="14" t="s">
        <v>67</v>
      </c>
      <c r="K24" s="12" t="s">
        <v>20</v>
      </c>
      <c r="L24" s="14" t="s">
        <v>34</v>
      </c>
      <c r="M24" s="14" t="s">
        <v>38</v>
      </c>
      <c r="N24" s="14"/>
      <c r="O24" s="13" t="s">
        <v>82</v>
      </c>
      <c r="P24" s="13" t="s">
        <v>83</v>
      </c>
      <c r="Q24" s="33">
        <v>3114</v>
      </c>
    </row>
    <row r="25" spans="1:17" x14ac:dyDescent="0.25">
      <c r="A25" s="13">
        <f t="shared" si="2"/>
        <v>20</v>
      </c>
      <c r="B25" s="19" t="s">
        <v>45</v>
      </c>
      <c r="C25" s="13" t="str">
        <f t="shared" si="0"/>
        <v>Sunday</v>
      </c>
      <c r="D25" s="15">
        <v>45767</v>
      </c>
      <c r="E25" s="16">
        <v>0.54166666666666663</v>
      </c>
      <c r="F25" s="14" t="s">
        <v>81</v>
      </c>
      <c r="G25" s="13" t="str">
        <f t="shared" si="1"/>
        <v>Sunday</v>
      </c>
      <c r="H25" s="15">
        <v>45767</v>
      </c>
      <c r="I25" s="16">
        <v>0.875</v>
      </c>
      <c r="J25" s="14" t="s">
        <v>33</v>
      </c>
      <c r="K25" s="28" t="s">
        <v>134</v>
      </c>
      <c r="L25" s="14" t="s">
        <v>46</v>
      </c>
      <c r="M25" s="14" t="s">
        <v>38</v>
      </c>
      <c r="N25" s="14" t="s">
        <v>32</v>
      </c>
      <c r="O25" s="13" t="s">
        <v>86</v>
      </c>
      <c r="P25" s="13" t="s">
        <v>97</v>
      </c>
      <c r="Q25" s="33">
        <v>2402</v>
      </c>
    </row>
    <row r="26" spans="1:17" x14ac:dyDescent="0.25">
      <c r="A26" s="25"/>
      <c r="B26" s="29" t="s">
        <v>122</v>
      </c>
      <c r="C26" s="25" t="str">
        <f t="shared" si="0"/>
        <v>Thursday</v>
      </c>
      <c r="D26" s="26">
        <v>45771</v>
      </c>
      <c r="E26" s="27"/>
      <c r="F26" s="24"/>
      <c r="G26" s="25" t="str">
        <f t="shared" si="1"/>
        <v>Thursday</v>
      </c>
      <c r="H26" s="26">
        <v>45771</v>
      </c>
      <c r="I26" s="27"/>
      <c r="J26" s="24"/>
      <c r="K26" s="28"/>
      <c r="L26" s="24"/>
      <c r="M26" s="24"/>
      <c r="N26" s="24"/>
      <c r="O26" s="13"/>
      <c r="P26" s="13"/>
      <c r="Q26" s="37"/>
    </row>
    <row r="27" spans="1:17" x14ac:dyDescent="0.25">
      <c r="A27" s="25"/>
      <c r="B27" s="29" t="s">
        <v>122</v>
      </c>
      <c r="C27" s="25" t="str">
        <f t="shared" si="0"/>
        <v>Friday</v>
      </c>
      <c r="D27" s="26">
        <v>45772</v>
      </c>
      <c r="E27" s="27"/>
      <c r="F27" s="24"/>
      <c r="G27" s="25" t="str">
        <f t="shared" si="1"/>
        <v>Thursday</v>
      </c>
      <c r="H27" s="26">
        <v>45771</v>
      </c>
      <c r="I27" s="27"/>
      <c r="J27" s="24"/>
      <c r="K27" s="28"/>
      <c r="L27" s="24"/>
      <c r="M27" s="24"/>
      <c r="N27" s="24"/>
      <c r="O27" s="13"/>
      <c r="P27" s="13"/>
      <c r="Q27" s="37"/>
    </row>
    <row r="28" spans="1:17" x14ac:dyDescent="0.25">
      <c r="A28" s="13">
        <f>A25+1</f>
        <v>21</v>
      </c>
      <c r="B28" s="14" t="s">
        <v>28</v>
      </c>
      <c r="C28" s="13" t="str">
        <f t="shared" si="0"/>
        <v>Sunday</v>
      </c>
      <c r="D28" s="15">
        <v>45774</v>
      </c>
      <c r="E28" s="16">
        <v>0.29166666666666669</v>
      </c>
      <c r="F28" s="14" t="s">
        <v>61</v>
      </c>
      <c r="G28" s="13" t="str">
        <f t="shared" si="1"/>
        <v>Sunday</v>
      </c>
      <c r="H28" s="15">
        <v>45774</v>
      </c>
      <c r="I28" s="16">
        <v>0.875</v>
      </c>
      <c r="J28" s="14" t="s">
        <v>33</v>
      </c>
      <c r="K28" s="12" t="s">
        <v>20</v>
      </c>
      <c r="L28" s="14" t="s">
        <v>34</v>
      </c>
      <c r="M28" s="14" t="s">
        <v>38</v>
      </c>
      <c r="N28" s="14"/>
      <c r="O28" s="13" t="s">
        <v>82</v>
      </c>
      <c r="P28" s="13" t="s">
        <v>83</v>
      </c>
      <c r="Q28" s="33">
        <v>3114</v>
      </c>
    </row>
    <row r="29" spans="1:17" x14ac:dyDescent="0.25">
      <c r="A29" s="13">
        <f>A28+1</f>
        <v>22</v>
      </c>
      <c r="B29" s="14" t="s">
        <v>133</v>
      </c>
      <c r="C29" s="13" t="str">
        <f>(IF(ISBLANK(D29)," ",TEXT(D29,"DDDD")))</f>
        <v>Monday</v>
      </c>
      <c r="D29" s="15">
        <v>45775</v>
      </c>
      <c r="E29" s="16">
        <v>0.33333333333333331</v>
      </c>
      <c r="F29" s="14" t="s">
        <v>64</v>
      </c>
      <c r="G29" s="13" t="str">
        <f t="shared" si="1"/>
        <v>Monday</v>
      </c>
      <c r="H29" s="15">
        <v>45775</v>
      </c>
      <c r="I29" s="16">
        <v>0.875</v>
      </c>
      <c r="J29" s="14" t="s">
        <v>70</v>
      </c>
      <c r="K29" s="12" t="s">
        <v>20</v>
      </c>
      <c r="L29" s="14" t="s">
        <v>54</v>
      </c>
      <c r="M29" s="14" t="s">
        <v>38</v>
      </c>
      <c r="N29" s="14"/>
      <c r="O29" s="13"/>
      <c r="P29" s="13"/>
      <c r="Q29" s="37"/>
    </row>
    <row r="30" spans="1:17" x14ac:dyDescent="0.25">
      <c r="A30" s="13">
        <f>A29+1</f>
        <v>23</v>
      </c>
      <c r="B30" s="14" t="s">
        <v>30</v>
      </c>
      <c r="C30" s="13" t="str">
        <f t="shared" si="0"/>
        <v>Tuesday</v>
      </c>
      <c r="D30" s="15">
        <v>45776</v>
      </c>
      <c r="E30" s="16">
        <v>0.33333333333333331</v>
      </c>
      <c r="F30" s="14" t="s">
        <v>64</v>
      </c>
      <c r="G30" s="13" t="str">
        <f t="shared" si="1"/>
        <v>Tuesday</v>
      </c>
      <c r="H30" s="15">
        <v>45776</v>
      </c>
      <c r="I30" s="16">
        <v>0.91666666666666663</v>
      </c>
      <c r="J30" s="14" t="s">
        <v>33</v>
      </c>
      <c r="K30" s="12" t="s">
        <v>20</v>
      </c>
      <c r="L30" s="14" t="s">
        <v>34</v>
      </c>
      <c r="M30" s="14" t="s">
        <v>38</v>
      </c>
      <c r="N30" s="14" t="s">
        <v>32</v>
      </c>
      <c r="O30" s="13" t="s">
        <v>86</v>
      </c>
      <c r="P30" s="13" t="s">
        <v>87</v>
      </c>
      <c r="Q30" s="33">
        <v>1974</v>
      </c>
    </row>
    <row r="31" spans="1:17" x14ac:dyDescent="0.25">
      <c r="A31" s="25"/>
      <c r="B31" s="29" t="s">
        <v>122</v>
      </c>
      <c r="C31" s="25" t="str">
        <f t="shared" si="0"/>
        <v>Wednesday</v>
      </c>
      <c r="D31" s="26">
        <v>45777</v>
      </c>
      <c r="E31" s="27"/>
      <c r="F31" s="24"/>
      <c r="G31" s="25" t="str">
        <f t="shared" si="1"/>
        <v>Wednesday</v>
      </c>
      <c r="H31" s="26">
        <v>45777</v>
      </c>
      <c r="I31" s="27"/>
      <c r="J31" s="24"/>
      <c r="K31" s="28"/>
      <c r="L31" s="24"/>
      <c r="M31" s="24"/>
      <c r="N31" s="24"/>
      <c r="O31" s="13"/>
      <c r="P31" s="13"/>
      <c r="Q31" s="37"/>
    </row>
    <row r="32" spans="1:17" x14ac:dyDescent="0.25">
      <c r="A32" s="13">
        <f>A30+1</f>
        <v>24</v>
      </c>
      <c r="B32" s="14" t="s">
        <v>29</v>
      </c>
      <c r="C32" s="13" t="str">
        <f t="shared" si="0"/>
        <v>Friday</v>
      </c>
      <c r="D32" s="15">
        <v>45779</v>
      </c>
      <c r="E32" s="16">
        <v>0.33333333333333331</v>
      </c>
      <c r="F32" s="14" t="s">
        <v>52</v>
      </c>
      <c r="G32" s="13" t="str">
        <f t="shared" si="1"/>
        <v>Friday</v>
      </c>
      <c r="H32" s="15">
        <v>45779</v>
      </c>
      <c r="I32" s="16">
        <v>0.79166666666666663</v>
      </c>
      <c r="J32" s="14" t="s">
        <v>70</v>
      </c>
      <c r="K32" s="12" t="s">
        <v>20</v>
      </c>
      <c r="L32" s="14" t="s">
        <v>34</v>
      </c>
      <c r="M32" s="14" t="s">
        <v>38</v>
      </c>
      <c r="N32" s="14" t="s">
        <v>32</v>
      </c>
      <c r="O32" s="13" t="s">
        <v>82</v>
      </c>
      <c r="P32" s="13" t="s">
        <v>100</v>
      </c>
      <c r="Q32" s="33">
        <v>3142</v>
      </c>
    </row>
    <row r="33" spans="1:17" x14ac:dyDescent="0.25">
      <c r="A33" s="13">
        <f t="shared" ref="A33:A39" si="3">A32+1</f>
        <v>25</v>
      </c>
      <c r="B33" s="14" t="s">
        <v>28</v>
      </c>
      <c r="C33" s="13" t="str">
        <f t="shared" si="0"/>
        <v>Sunday</v>
      </c>
      <c r="D33" s="15">
        <v>45781</v>
      </c>
      <c r="E33" s="16">
        <v>0.29166666666666669</v>
      </c>
      <c r="F33" s="14" t="s">
        <v>68</v>
      </c>
      <c r="G33" s="13" t="str">
        <f t="shared" si="1"/>
        <v>Sunday</v>
      </c>
      <c r="H33" s="15">
        <v>45781</v>
      </c>
      <c r="I33" s="16">
        <v>0.75</v>
      </c>
      <c r="J33" s="14" t="s">
        <v>69</v>
      </c>
      <c r="K33" s="12" t="s">
        <v>20</v>
      </c>
      <c r="L33" s="14" t="s">
        <v>34</v>
      </c>
      <c r="M33" s="14" t="s">
        <v>38</v>
      </c>
      <c r="N33" s="14" t="s">
        <v>12</v>
      </c>
      <c r="O33" s="13" t="s">
        <v>82</v>
      </c>
      <c r="P33" s="13" t="s">
        <v>83</v>
      </c>
      <c r="Q33" s="33">
        <v>3114</v>
      </c>
    </row>
    <row r="34" spans="1:17" x14ac:dyDescent="0.25">
      <c r="A34" s="13">
        <f t="shared" si="3"/>
        <v>26</v>
      </c>
      <c r="B34" s="14" t="s">
        <v>42</v>
      </c>
      <c r="C34" s="13" t="str">
        <f t="shared" si="0"/>
        <v>Monday</v>
      </c>
      <c r="D34" s="15">
        <v>45782</v>
      </c>
      <c r="E34" s="16">
        <v>0.33333333333333331</v>
      </c>
      <c r="F34" s="14" t="s">
        <v>52</v>
      </c>
      <c r="G34" s="13" t="str">
        <f t="shared" si="1"/>
        <v>Monday</v>
      </c>
      <c r="H34" s="15">
        <v>45782</v>
      </c>
      <c r="I34" s="16">
        <v>0.70833333333333337</v>
      </c>
      <c r="J34" s="14" t="s">
        <v>33</v>
      </c>
      <c r="K34" s="12" t="s">
        <v>20</v>
      </c>
      <c r="L34" s="14" t="s">
        <v>43</v>
      </c>
      <c r="M34" s="14" t="s">
        <v>25</v>
      </c>
      <c r="N34" s="14" t="s">
        <v>32</v>
      </c>
      <c r="O34" s="13" t="s">
        <v>101</v>
      </c>
      <c r="P34" s="13" t="s">
        <v>102</v>
      </c>
      <c r="Q34" s="33">
        <v>2218</v>
      </c>
    </row>
    <row r="35" spans="1:17" x14ac:dyDescent="0.25">
      <c r="A35" s="13">
        <f t="shared" si="3"/>
        <v>27</v>
      </c>
      <c r="B35" s="14" t="s">
        <v>59</v>
      </c>
      <c r="C35" s="13" t="str">
        <f t="shared" ref="C35:C67" si="4">(IF(ISBLANK(D35)," ",TEXT(D35,"DDDD")))</f>
        <v>Tuesday</v>
      </c>
      <c r="D35" s="15">
        <v>45783</v>
      </c>
      <c r="E35" s="16">
        <v>0.33333333333333331</v>
      </c>
      <c r="F35" s="14" t="s">
        <v>52</v>
      </c>
      <c r="G35" s="13" t="str">
        <f t="shared" si="1"/>
        <v>Tuesday</v>
      </c>
      <c r="H35" s="15">
        <v>45783</v>
      </c>
      <c r="I35" s="16">
        <v>0.79166666666666663</v>
      </c>
      <c r="J35" s="14" t="s">
        <v>70</v>
      </c>
      <c r="K35" s="12" t="s">
        <v>20</v>
      </c>
      <c r="L35" s="14" t="s">
        <v>132</v>
      </c>
      <c r="M35" s="14" t="s">
        <v>25</v>
      </c>
      <c r="N35" s="14" t="s">
        <v>32</v>
      </c>
      <c r="O35" s="13" t="s">
        <v>103</v>
      </c>
      <c r="P35" s="13" t="s">
        <v>104</v>
      </c>
      <c r="Q35" s="33">
        <v>2143</v>
      </c>
    </row>
    <row r="36" spans="1:17" x14ac:dyDescent="0.25">
      <c r="A36" s="13">
        <f t="shared" si="3"/>
        <v>28</v>
      </c>
      <c r="B36" s="14" t="s">
        <v>47</v>
      </c>
      <c r="C36" s="13" t="str">
        <f t="shared" si="4"/>
        <v>Thursday</v>
      </c>
      <c r="D36" s="15">
        <v>45785</v>
      </c>
      <c r="E36" s="16">
        <v>0.29166666666666669</v>
      </c>
      <c r="F36" s="14" t="s">
        <v>63</v>
      </c>
      <c r="G36" s="13" t="str">
        <f t="shared" si="1"/>
        <v>Thursday</v>
      </c>
      <c r="H36" s="15">
        <v>45785</v>
      </c>
      <c r="I36" s="16">
        <v>0.66666666666666663</v>
      </c>
      <c r="J36" s="14" t="s">
        <v>61</v>
      </c>
      <c r="K36" s="12" t="s">
        <v>20</v>
      </c>
      <c r="L36" s="14" t="s">
        <v>37</v>
      </c>
      <c r="M36" s="14" t="s">
        <v>121</v>
      </c>
      <c r="N36" s="14" t="s">
        <v>12</v>
      </c>
      <c r="O36" s="13" t="s">
        <v>105</v>
      </c>
      <c r="P36" s="13" t="s">
        <v>106</v>
      </c>
      <c r="Q36" s="33">
        <v>2124</v>
      </c>
    </row>
    <row r="37" spans="1:17" x14ac:dyDescent="0.25">
      <c r="A37" s="13">
        <f t="shared" si="3"/>
        <v>29</v>
      </c>
      <c r="B37" s="14" t="s">
        <v>35</v>
      </c>
      <c r="C37" s="13" t="str">
        <f t="shared" si="4"/>
        <v>Saturday</v>
      </c>
      <c r="D37" s="15">
        <v>45787</v>
      </c>
      <c r="E37" s="16">
        <v>0.29166666666666669</v>
      </c>
      <c r="F37" s="14" t="s">
        <v>64</v>
      </c>
      <c r="G37" s="13" t="str">
        <f t="shared" si="1"/>
        <v>Wednesday</v>
      </c>
      <c r="H37" s="15">
        <v>45056</v>
      </c>
      <c r="I37" s="16">
        <v>0.70833333333333337</v>
      </c>
      <c r="J37" s="14" t="s">
        <v>70</v>
      </c>
      <c r="K37" s="12" t="s">
        <v>20</v>
      </c>
      <c r="L37" s="14" t="s">
        <v>34</v>
      </c>
      <c r="M37" s="14" t="s">
        <v>38</v>
      </c>
      <c r="N37" s="14" t="s">
        <v>32</v>
      </c>
      <c r="O37" s="13" t="s">
        <v>93</v>
      </c>
      <c r="P37" s="13" t="s">
        <v>104</v>
      </c>
      <c r="Q37" s="33">
        <v>3600</v>
      </c>
    </row>
    <row r="38" spans="1:17" x14ac:dyDescent="0.25">
      <c r="A38" s="13">
        <f t="shared" si="3"/>
        <v>30</v>
      </c>
      <c r="B38" s="14" t="s">
        <v>47</v>
      </c>
      <c r="C38" s="13" t="str">
        <f t="shared" si="4"/>
        <v>Monday</v>
      </c>
      <c r="D38" s="15">
        <v>45789</v>
      </c>
      <c r="E38" s="16">
        <v>0.29166666666666669</v>
      </c>
      <c r="F38" s="14" t="s">
        <v>61</v>
      </c>
      <c r="G38" s="13" t="str">
        <f t="shared" si="1"/>
        <v>Monday</v>
      </c>
      <c r="H38" s="15">
        <v>45789</v>
      </c>
      <c r="I38" s="16">
        <v>0.66666666666666663</v>
      </c>
      <c r="J38" s="14" t="s">
        <v>79</v>
      </c>
      <c r="K38" s="12" t="s">
        <v>20</v>
      </c>
      <c r="L38" s="14" t="s">
        <v>37</v>
      </c>
      <c r="M38" s="14" t="s">
        <v>121</v>
      </c>
      <c r="N38" s="14" t="s">
        <v>12</v>
      </c>
      <c r="O38" s="13" t="s">
        <v>105</v>
      </c>
      <c r="P38" s="13" t="s">
        <v>106</v>
      </c>
      <c r="Q38" s="33">
        <v>2124</v>
      </c>
    </row>
    <row r="39" spans="1:17" x14ac:dyDescent="0.25">
      <c r="A39" s="13">
        <f t="shared" si="3"/>
        <v>31</v>
      </c>
      <c r="B39" s="14" t="s">
        <v>120</v>
      </c>
      <c r="C39" s="13" t="str">
        <f t="shared" si="4"/>
        <v>Tuesday</v>
      </c>
      <c r="D39" s="15">
        <v>45790</v>
      </c>
      <c r="E39" s="16">
        <v>0.33333333333333331</v>
      </c>
      <c r="F39" s="14" t="s">
        <v>64</v>
      </c>
      <c r="G39" s="13" t="str">
        <f t="shared" si="1"/>
        <v>Tuesday</v>
      </c>
      <c r="H39" s="15">
        <v>45790</v>
      </c>
      <c r="I39" s="16">
        <v>0.91666666666666663</v>
      </c>
      <c r="J39" s="14" t="s">
        <v>33</v>
      </c>
      <c r="K39" s="12" t="s">
        <v>20</v>
      </c>
      <c r="L39" s="14" t="s">
        <v>34</v>
      </c>
      <c r="M39" s="14" t="s">
        <v>38</v>
      </c>
      <c r="N39" s="14" t="s">
        <v>32</v>
      </c>
      <c r="O39" s="13"/>
      <c r="P39" s="13"/>
      <c r="Q39" s="37"/>
    </row>
    <row r="40" spans="1:17" x14ac:dyDescent="0.25">
      <c r="A40" s="13">
        <f>A38+1</f>
        <v>31</v>
      </c>
      <c r="B40" s="14" t="s">
        <v>28</v>
      </c>
      <c r="C40" s="13" t="str">
        <f t="shared" si="4"/>
        <v>Thursday</v>
      </c>
      <c r="D40" s="15">
        <v>45792</v>
      </c>
      <c r="E40" s="16">
        <v>0.29166666666666669</v>
      </c>
      <c r="F40" s="14" t="s">
        <v>70</v>
      </c>
      <c r="G40" s="13" t="str">
        <f t="shared" si="1"/>
        <v>Thursday</v>
      </c>
      <c r="H40" s="15">
        <v>45792</v>
      </c>
      <c r="I40" s="16">
        <v>0.75</v>
      </c>
      <c r="J40" s="14" t="s">
        <v>69</v>
      </c>
      <c r="K40" s="12" t="s">
        <v>20</v>
      </c>
      <c r="L40" s="14" t="s">
        <v>34</v>
      </c>
      <c r="M40" s="14" t="s">
        <v>38</v>
      </c>
      <c r="N40" s="14" t="s">
        <v>12</v>
      </c>
      <c r="O40" s="13" t="s">
        <v>82</v>
      </c>
      <c r="P40" s="13" t="s">
        <v>83</v>
      </c>
      <c r="Q40" s="33">
        <v>3114</v>
      </c>
    </row>
    <row r="41" spans="1:17" x14ac:dyDescent="0.25">
      <c r="A41" s="25"/>
      <c r="B41" s="29" t="s">
        <v>122</v>
      </c>
      <c r="C41" s="25" t="str">
        <f t="shared" si="4"/>
        <v>Friday</v>
      </c>
      <c r="D41" s="26">
        <v>45793</v>
      </c>
      <c r="E41" s="27"/>
      <c r="F41" s="24"/>
      <c r="G41" s="25" t="str">
        <f t="shared" si="1"/>
        <v>Sunday</v>
      </c>
      <c r="H41" s="26">
        <v>45795</v>
      </c>
      <c r="I41" s="27"/>
      <c r="J41" s="24"/>
      <c r="K41" s="28"/>
      <c r="L41" s="24"/>
      <c r="M41" s="24"/>
      <c r="N41" s="24"/>
      <c r="O41" s="13"/>
      <c r="P41" s="13"/>
      <c r="Q41" s="37"/>
    </row>
    <row r="42" spans="1:17" x14ac:dyDescent="0.25">
      <c r="A42" s="13">
        <f>A40+1</f>
        <v>32</v>
      </c>
      <c r="B42" s="14" t="s">
        <v>47</v>
      </c>
      <c r="C42" s="13" t="str">
        <f t="shared" si="4"/>
        <v>Thursday</v>
      </c>
      <c r="D42" s="15">
        <v>45799</v>
      </c>
      <c r="E42" s="16">
        <v>0.29166666666666669</v>
      </c>
      <c r="F42" s="14" t="s">
        <v>71</v>
      </c>
      <c r="G42" s="13" t="str">
        <f t="shared" si="1"/>
        <v>Thursday</v>
      </c>
      <c r="H42" s="15">
        <v>45799</v>
      </c>
      <c r="I42" s="16">
        <v>0.66666666666666663</v>
      </c>
      <c r="J42" s="14" t="s">
        <v>61</v>
      </c>
      <c r="K42" s="12" t="s">
        <v>20</v>
      </c>
      <c r="L42" s="14" t="s">
        <v>37</v>
      </c>
      <c r="M42" s="14" t="s">
        <v>121</v>
      </c>
      <c r="N42" s="14" t="s">
        <v>12</v>
      </c>
      <c r="O42" s="13" t="s">
        <v>105</v>
      </c>
      <c r="P42" s="13" t="s">
        <v>106</v>
      </c>
      <c r="Q42" s="33">
        <v>2124</v>
      </c>
    </row>
    <row r="43" spans="1:17" x14ac:dyDescent="0.25">
      <c r="A43" s="13">
        <f t="shared" ref="A43:A48" si="5">A42+1</f>
        <v>33</v>
      </c>
      <c r="B43" s="19" t="s">
        <v>47</v>
      </c>
      <c r="C43" s="13" t="str">
        <f t="shared" si="4"/>
        <v>Monday</v>
      </c>
      <c r="D43" s="15">
        <v>45803</v>
      </c>
      <c r="E43" s="16">
        <v>0.29166666666666669</v>
      </c>
      <c r="F43" s="14" t="s">
        <v>61</v>
      </c>
      <c r="G43" s="13" t="str">
        <f t="shared" si="1"/>
        <v>Monday</v>
      </c>
      <c r="H43" s="15">
        <v>45803</v>
      </c>
      <c r="I43" s="16">
        <v>0.66666666666666663</v>
      </c>
      <c r="J43" s="14" t="s">
        <v>79</v>
      </c>
      <c r="K43" s="28" t="s">
        <v>134</v>
      </c>
      <c r="L43" s="14" t="s">
        <v>37</v>
      </c>
      <c r="M43" s="14" t="s">
        <v>121</v>
      </c>
      <c r="N43" s="14" t="s">
        <v>12</v>
      </c>
      <c r="O43" s="13" t="s">
        <v>105</v>
      </c>
      <c r="P43" s="13" t="s">
        <v>106</v>
      </c>
      <c r="Q43" s="33">
        <v>2124</v>
      </c>
    </row>
    <row r="44" spans="1:17" x14ac:dyDescent="0.25">
      <c r="A44" s="13">
        <f t="shared" si="5"/>
        <v>34</v>
      </c>
      <c r="B44" s="19" t="s">
        <v>28</v>
      </c>
      <c r="C44" s="13" t="str">
        <f t="shared" si="4"/>
        <v>Monday</v>
      </c>
      <c r="D44" s="15">
        <v>45803</v>
      </c>
      <c r="E44" s="16">
        <v>0.29166666666666669</v>
      </c>
      <c r="F44" s="14" t="s">
        <v>71</v>
      </c>
      <c r="G44" s="13" t="str">
        <f t="shared" si="1"/>
        <v>Monday</v>
      </c>
      <c r="H44" s="15">
        <v>45803</v>
      </c>
      <c r="I44" s="16">
        <v>0.75</v>
      </c>
      <c r="J44" s="14" t="s">
        <v>69</v>
      </c>
      <c r="K44" s="12" t="s">
        <v>20</v>
      </c>
      <c r="L44" s="14" t="s">
        <v>34</v>
      </c>
      <c r="M44" s="14" t="s">
        <v>38</v>
      </c>
      <c r="N44" s="14" t="s">
        <v>12</v>
      </c>
      <c r="O44" s="13" t="s">
        <v>82</v>
      </c>
      <c r="P44" s="13" t="s">
        <v>83</v>
      </c>
      <c r="Q44" s="33">
        <v>3114</v>
      </c>
    </row>
    <row r="45" spans="1:17" x14ac:dyDescent="0.25">
      <c r="A45" s="25"/>
      <c r="B45" s="29" t="s">
        <v>122</v>
      </c>
      <c r="C45" s="25" t="str">
        <f>(IF(ISBLANK(D45)," ",TEXT(D45,"DDDD")))</f>
        <v>Saturday</v>
      </c>
      <c r="D45" s="26">
        <v>45808</v>
      </c>
      <c r="E45" s="27"/>
      <c r="F45" s="24"/>
      <c r="G45" s="25" t="str">
        <f t="shared" si="1"/>
        <v xml:space="preserve"> </v>
      </c>
      <c r="H45" s="26"/>
      <c r="I45" s="27"/>
      <c r="J45" s="24"/>
      <c r="K45" s="28"/>
      <c r="L45" s="24"/>
      <c r="M45" s="24"/>
      <c r="N45" s="24"/>
      <c r="O45" s="13"/>
      <c r="P45" s="13"/>
      <c r="Q45" s="37"/>
    </row>
    <row r="46" spans="1:17" x14ac:dyDescent="0.25">
      <c r="A46" s="13">
        <f>A44+1</f>
        <v>35</v>
      </c>
      <c r="B46" s="14" t="s">
        <v>47</v>
      </c>
      <c r="C46" s="13" t="str">
        <f t="shared" si="4"/>
        <v>Thursday</v>
      </c>
      <c r="D46" s="15">
        <v>45813</v>
      </c>
      <c r="E46" s="16">
        <v>0.29166666666666669</v>
      </c>
      <c r="F46" s="14" t="s">
        <v>71</v>
      </c>
      <c r="G46" s="13" t="str">
        <f t="shared" si="1"/>
        <v>Thursday</v>
      </c>
      <c r="H46" s="15">
        <v>45813</v>
      </c>
      <c r="I46" s="16">
        <v>0.66666666666666663</v>
      </c>
      <c r="J46" s="14" t="s">
        <v>61</v>
      </c>
      <c r="K46" s="12" t="s">
        <v>20</v>
      </c>
      <c r="L46" s="14" t="s">
        <v>37</v>
      </c>
      <c r="M46" s="14" t="s">
        <v>121</v>
      </c>
      <c r="N46" s="14" t="s">
        <v>12</v>
      </c>
      <c r="O46" s="13" t="s">
        <v>105</v>
      </c>
      <c r="P46" s="13" t="s">
        <v>106</v>
      </c>
      <c r="Q46" s="33">
        <v>2124</v>
      </c>
    </row>
    <row r="47" spans="1:17" x14ac:dyDescent="0.25">
      <c r="A47" s="13">
        <f t="shared" si="5"/>
        <v>36</v>
      </c>
      <c r="B47" s="19" t="s">
        <v>28</v>
      </c>
      <c r="C47" s="13" t="str">
        <f t="shared" si="4"/>
        <v>Friday</v>
      </c>
      <c r="D47" s="15">
        <v>45814</v>
      </c>
      <c r="E47" s="16">
        <v>0.29166666666666669</v>
      </c>
      <c r="F47" s="14" t="s">
        <v>70</v>
      </c>
      <c r="G47" s="13" t="str">
        <f t="shared" si="1"/>
        <v>Friday</v>
      </c>
      <c r="H47" s="15">
        <v>45814</v>
      </c>
      <c r="I47" s="16">
        <v>0.75</v>
      </c>
      <c r="J47" s="14" t="s">
        <v>69</v>
      </c>
      <c r="K47" s="12" t="s">
        <v>20</v>
      </c>
      <c r="L47" s="14" t="s">
        <v>34</v>
      </c>
      <c r="M47" s="14" t="s">
        <v>38</v>
      </c>
      <c r="N47" s="14" t="s">
        <v>12</v>
      </c>
      <c r="O47" s="13" t="s">
        <v>82</v>
      </c>
      <c r="P47" s="13" t="s">
        <v>83</v>
      </c>
      <c r="Q47" s="33">
        <v>3114</v>
      </c>
    </row>
    <row r="48" spans="1:17" x14ac:dyDescent="0.25">
      <c r="A48" s="13">
        <f t="shared" si="5"/>
        <v>37</v>
      </c>
      <c r="B48" s="19" t="s">
        <v>129</v>
      </c>
      <c r="C48" s="13" t="str">
        <f t="shared" si="4"/>
        <v>Friday</v>
      </c>
      <c r="D48" s="15">
        <v>45814</v>
      </c>
      <c r="E48" s="16">
        <v>0.29166666666666669</v>
      </c>
      <c r="F48" s="14" t="s">
        <v>33</v>
      </c>
      <c r="G48" s="13" t="str">
        <f t="shared" si="1"/>
        <v>Friday</v>
      </c>
      <c r="H48" s="15">
        <v>45814</v>
      </c>
      <c r="I48" s="16">
        <v>0.875</v>
      </c>
      <c r="J48" s="14" t="s">
        <v>127</v>
      </c>
      <c r="K48" s="28" t="s">
        <v>134</v>
      </c>
      <c r="L48" s="14" t="s">
        <v>130</v>
      </c>
      <c r="M48" s="14" t="s">
        <v>38</v>
      </c>
      <c r="N48" s="14" t="s">
        <v>12</v>
      </c>
      <c r="O48" s="13"/>
      <c r="P48" s="13"/>
      <c r="Q48" s="37"/>
    </row>
    <row r="49" spans="1:17" x14ac:dyDescent="0.25">
      <c r="A49" s="25"/>
      <c r="B49" s="29" t="s">
        <v>122</v>
      </c>
      <c r="C49" s="25" t="str">
        <f>(IF(ISBLANK(D49)," ",TEXT(D49,"DDDD")))</f>
        <v>Saturday</v>
      </c>
      <c r="D49" s="26">
        <v>45815</v>
      </c>
      <c r="E49" s="27"/>
      <c r="F49" s="24"/>
      <c r="G49" s="25" t="str">
        <f t="shared" si="1"/>
        <v xml:space="preserve"> </v>
      </c>
      <c r="H49" s="26"/>
      <c r="I49" s="27"/>
      <c r="J49" s="24"/>
      <c r="K49" s="28"/>
      <c r="L49" s="24"/>
      <c r="M49" s="24"/>
      <c r="N49" s="24"/>
      <c r="O49" s="13"/>
      <c r="P49" s="13"/>
      <c r="Q49" s="37"/>
    </row>
    <row r="50" spans="1:17" x14ac:dyDescent="0.25">
      <c r="A50" s="13">
        <f>A48+1</f>
        <v>38</v>
      </c>
      <c r="B50" s="14" t="s">
        <v>47</v>
      </c>
      <c r="C50" s="13" t="str">
        <f t="shared" si="4"/>
        <v>Monday</v>
      </c>
      <c r="D50" s="15">
        <v>45817</v>
      </c>
      <c r="E50" s="16">
        <v>0.29166666666666669</v>
      </c>
      <c r="F50" s="14" t="s">
        <v>61</v>
      </c>
      <c r="G50" s="13" t="str">
        <f t="shared" si="1"/>
        <v>Monday</v>
      </c>
      <c r="H50" s="15">
        <v>45817</v>
      </c>
      <c r="I50" s="16">
        <v>0.66666666666666663</v>
      </c>
      <c r="J50" s="14" t="s">
        <v>79</v>
      </c>
      <c r="K50" s="12" t="s">
        <v>20</v>
      </c>
      <c r="L50" s="14" t="s">
        <v>37</v>
      </c>
      <c r="M50" s="14" t="s">
        <v>121</v>
      </c>
      <c r="N50" s="14" t="s">
        <v>12</v>
      </c>
      <c r="O50" s="13" t="s">
        <v>105</v>
      </c>
      <c r="P50" s="13" t="s">
        <v>106</v>
      </c>
      <c r="Q50" s="33">
        <v>2124</v>
      </c>
    </row>
    <row r="51" spans="1:17" x14ac:dyDescent="0.25">
      <c r="A51" s="25"/>
      <c r="B51" s="29" t="s">
        <v>122</v>
      </c>
      <c r="C51" s="25" t="str">
        <f t="shared" si="4"/>
        <v>Tuesday</v>
      </c>
      <c r="D51" s="26">
        <v>45818</v>
      </c>
      <c r="E51" s="27"/>
      <c r="F51" s="24"/>
      <c r="G51" s="25" t="str">
        <f t="shared" si="1"/>
        <v>Friday</v>
      </c>
      <c r="H51" s="26">
        <v>45821</v>
      </c>
      <c r="I51" s="27"/>
      <c r="J51" s="24"/>
      <c r="K51" s="28"/>
      <c r="L51" s="24"/>
      <c r="M51" s="24"/>
      <c r="N51" s="24"/>
      <c r="O51" s="13"/>
      <c r="P51" s="13"/>
      <c r="Q51" s="37"/>
    </row>
    <row r="52" spans="1:17" x14ac:dyDescent="0.25">
      <c r="A52" s="13">
        <f>A50+1</f>
        <v>39</v>
      </c>
      <c r="B52" s="14" t="s">
        <v>47</v>
      </c>
      <c r="C52" s="13" t="str">
        <f t="shared" si="4"/>
        <v>Thursday</v>
      </c>
      <c r="D52" s="15">
        <v>45827</v>
      </c>
      <c r="E52" s="16">
        <v>0.29166666666666669</v>
      </c>
      <c r="F52" s="14" t="s">
        <v>71</v>
      </c>
      <c r="G52" s="13" t="str">
        <f t="shared" si="1"/>
        <v>Thursday</v>
      </c>
      <c r="H52" s="15">
        <v>45827</v>
      </c>
      <c r="I52" s="16">
        <v>0.66666666666666663</v>
      </c>
      <c r="J52" s="14" t="s">
        <v>61</v>
      </c>
      <c r="K52" s="12" t="s">
        <v>20</v>
      </c>
      <c r="L52" s="14" t="s">
        <v>37</v>
      </c>
      <c r="M52" s="14" t="s">
        <v>121</v>
      </c>
      <c r="N52" s="14" t="s">
        <v>12</v>
      </c>
      <c r="O52" s="13" t="s">
        <v>105</v>
      </c>
      <c r="P52" s="13" t="s">
        <v>106</v>
      </c>
      <c r="Q52" s="33">
        <v>2124</v>
      </c>
    </row>
    <row r="53" spans="1:17" x14ac:dyDescent="0.25">
      <c r="A53" s="25"/>
      <c r="B53" s="24" t="s">
        <v>122</v>
      </c>
      <c r="C53" s="25" t="str">
        <f>(IF(ISBLANK(D53)," ",TEXT(D53,"DDDD")))</f>
        <v>Friday</v>
      </c>
      <c r="D53" s="26">
        <v>45828</v>
      </c>
      <c r="E53" s="27"/>
      <c r="F53" s="24"/>
      <c r="G53" s="25" t="str">
        <f t="shared" si="1"/>
        <v xml:space="preserve"> </v>
      </c>
      <c r="H53" s="26"/>
      <c r="I53" s="27"/>
      <c r="J53" s="24"/>
      <c r="K53" s="28"/>
      <c r="L53" s="24"/>
      <c r="M53" s="24"/>
      <c r="N53" s="24"/>
      <c r="O53" s="13"/>
      <c r="P53" s="13"/>
      <c r="Q53" s="37"/>
    </row>
    <row r="54" spans="1:17" x14ac:dyDescent="0.25">
      <c r="A54" s="13">
        <f>A52+1</f>
        <v>40</v>
      </c>
      <c r="B54" s="14" t="s">
        <v>113</v>
      </c>
      <c r="C54" s="13" t="str">
        <f t="shared" si="4"/>
        <v>Saturday</v>
      </c>
      <c r="D54" s="15">
        <v>45829</v>
      </c>
      <c r="E54" s="16">
        <v>0.58333333333333337</v>
      </c>
      <c r="F54" s="14" t="s">
        <v>114</v>
      </c>
      <c r="G54" s="13" t="str">
        <f t="shared" si="1"/>
        <v>Sunday</v>
      </c>
      <c r="H54" s="15">
        <v>45830</v>
      </c>
      <c r="I54" s="16">
        <v>0.66666666666666663</v>
      </c>
      <c r="J54" s="14" t="s">
        <v>115</v>
      </c>
      <c r="K54" s="12" t="s">
        <v>20</v>
      </c>
      <c r="L54" s="14" t="s">
        <v>116</v>
      </c>
      <c r="M54" s="14" t="s">
        <v>19</v>
      </c>
      <c r="N54" s="14" t="s">
        <v>32</v>
      </c>
      <c r="O54" s="13"/>
      <c r="P54" s="13"/>
      <c r="Q54" s="37"/>
    </row>
    <row r="55" spans="1:17" x14ac:dyDescent="0.25">
      <c r="A55" s="13">
        <f t="shared" ref="A55:A63" si="6">A54+1</f>
        <v>41</v>
      </c>
      <c r="B55" s="19" t="s">
        <v>47</v>
      </c>
      <c r="C55" s="13" t="str">
        <f t="shared" si="4"/>
        <v>Monday</v>
      </c>
      <c r="D55" s="15">
        <v>45831</v>
      </c>
      <c r="E55" s="16">
        <v>0.29166666666666669</v>
      </c>
      <c r="F55" s="14" t="s">
        <v>61</v>
      </c>
      <c r="G55" s="13" t="str">
        <f t="shared" si="1"/>
        <v>Monday</v>
      </c>
      <c r="H55" s="15">
        <v>45831</v>
      </c>
      <c r="I55" s="16">
        <v>0.66666666666666663</v>
      </c>
      <c r="J55" s="14" t="s">
        <v>79</v>
      </c>
      <c r="K55" s="12" t="s">
        <v>20</v>
      </c>
      <c r="L55" s="14" t="s">
        <v>37</v>
      </c>
      <c r="M55" s="14" t="s">
        <v>121</v>
      </c>
      <c r="N55" s="14" t="s">
        <v>12</v>
      </c>
      <c r="O55" s="13" t="s">
        <v>105</v>
      </c>
      <c r="P55" s="13" t="s">
        <v>106</v>
      </c>
      <c r="Q55" s="33">
        <v>2124</v>
      </c>
    </row>
    <row r="56" spans="1:17" x14ac:dyDescent="0.25">
      <c r="A56" s="25">
        <f t="shared" si="6"/>
        <v>42</v>
      </c>
      <c r="B56" s="14" t="s">
        <v>55</v>
      </c>
      <c r="C56" s="13" t="str">
        <f t="shared" si="4"/>
        <v>Tuesday</v>
      </c>
      <c r="D56" s="15">
        <v>45832</v>
      </c>
      <c r="E56" s="16">
        <v>0.29166666666666669</v>
      </c>
      <c r="F56" s="14"/>
      <c r="G56" s="13" t="str">
        <f t="shared" si="1"/>
        <v>Tuesday</v>
      </c>
      <c r="H56" s="15">
        <v>45832</v>
      </c>
      <c r="I56" s="16">
        <v>0.875</v>
      </c>
      <c r="J56" s="14"/>
      <c r="K56" s="12" t="s">
        <v>20</v>
      </c>
      <c r="L56" s="14" t="s">
        <v>56</v>
      </c>
      <c r="M56" s="14" t="s">
        <v>57</v>
      </c>
      <c r="N56" s="14" t="s">
        <v>32</v>
      </c>
      <c r="O56" s="13" t="s">
        <v>107</v>
      </c>
      <c r="P56" s="13" t="s">
        <v>108</v>
      </c>
      <c r="Q56" s="33">
        <v>960</v>
      </c>
    </row>
    <row r="57" spans="1:17" ht="15.75" thickBot="1" x14ac:dyDescent="0.3">
      <c r="A57" s="39">
        <f t="shared" si="6"/>
        <v>43</v>
      </c>
      <c r="B57" s="40" t="s">
        <v>28</v>
      </c>
      <c r="C57" s="39" t="str">
        <f t="shared" si="4"/>
        <v>Saturday</v>
      </c>
      <c r="D57" s="41">
        <v>45836</v>
      </c>
      <c r="E57" s="42">
        <v>0.29166666666666669</v>
      </c>
      <c r="F57" s="40" t="s">
        <v>70</v>
      </c>
      <c r="G57" s="39" t="str">
        <f t="shared" si="1"/>
        <v>Saturday</v>
      </c>
      <c r="H57" s="41">
        <v>45836</v>
      </c>
      <c r="I57" s="42">
        <v>0.75</v>
      </c>
      <c r="J57" s="40" t="s">
        <v>69</v>
      </c>
      <c r="K57" s="43" t="s">
        <v>20</v>
      </c>
      <c r="L57" s="40" t="s">
        <v>34</v>
      </c>
      <c r="M57" s="40" t="s">
        <v>38</v>
      </c>
      <c r="N57" s="40" t="s">
        <v>12</v>
      </c>
      <c r="O57" s="13" t="s">
        <v>82</v>
      </c>
      <c r="P57" s="13" t="s">
        <v>83</v>
      </c>
      <c r="Q57" s="33">
        <v>3114</v>
      </c>
    </row>
    <row r="58" spans="1:17" x14ac:dyDescent="0.25">
      <c r="A58" s="2">
        <f t="shared" si="6"/>
        <v>44</v>
      </c>
      <c r="B58" s="38" t="s">
        <v>47</v>
      </c>
      <c r="C58" s="2" t="str">
        <f t="shared" si="4"/>
        <v>Thursday</v>
      </c>
      <c r="D58" s="4">
        <v>45841</v>
      </c>
      <c r="E58" s="5">
        <v>0.29166666666666669</v>
      </c>
      <c r="F58" s="3" t="s">
        <v>71</v>
      </c>
      <c r="G58" s="2" t="str">
        <f t="shared" si="1"/>
        <v>Thursday</v>
      </c>
      <c r="H58" s="4">
        <v>45841</v>
      </c>
      <c r="I58" s="5">
        <v>0.66666666666666663</v>
      </c>
      <c r="J58" s="3" t="s">
        <v>61</v>
      </c>
      <c r="K58" s="1" t="s">
        <v>20</v>
      </c>
      <c r="L58" s="3" t="s">
        <v>37</v>
      </c>
      <c r="M58" s="3" t="s">
        <v>121</v>
      </c>
      <c r="N58" s="3" t="s">
        <v>12</v>
      </c>
      <c r="O58" s="13" t="s">
        <v>105</v>
      </c>
      <c r="P58" s="13" t="s">
        <v>106</v>
      </c>
      <c r="Q58" s="33">
        <v>2124</v>
      </c>
    </row>
    <row r="59" spans="1:17" x14ac:dyDescent="0.25">
      <c r="A59" s="13">
        <f>A58+1</f>
        <v>45</v>
      </c>
      <c r="B59" s="14" t="s">
        <v>47</v>
      </c>
      <c r="C59" s="13" t="str">
        <f t="shared" si="4"/>
        <v>Monday</v>
      </c>
      <c r="D59" s="15">
        <v>45845</v>
      </c>
      <c r="E59" s="16">
        <v>0.29166666666666669</v>
      </c>
      <c r="F59" s="14" t="s">
        <v>61</v>
      </c>
      <c r="G59" s="13" t="str">
        <f t="shared" si="1"/>
        <v>Monday</v>
      </c>
      <c r="H59" s="15">
        <v>45845</v>
      </c>
      <c r="I59" s="16">
        <v>0.75</v>
      </c>
      <c r="J59" s="14" t="s">
        <v>79</v>
      </c>
      <c r="K59" s="12" t="s">
        <v>20</v>
      </c>
      <c r="L59" s="14" t="s">
        <v>37</v>
      </c>
      <c r="M59" s="14" t="s">
        <v>121</v>
      </c>
      <c r="N59" s="14" t="s">
        <v>12</v>
      </c>
      <c r="O59" s="13" t="s">
        <v>105</v>
      </c>
      <c r="P59" s="13" t="s">
        <v>106</v>
      </c>
      <c r="Q59" s="33">
        <v>2124</v>
      </c>
    </row>
    <row r="60" spans="1:17" x14ac:dyDescent="0.25">
      <c r="A60" s="13">
        <f t="shared" si="6"/>
        <v>46</v>
      </c>
      <c r="B60" s="14" t="s">
        <v>28</v>
      </c>
      <c r="C60" s="13" t="str">
        <f t="shared" si="4"/>
        <v>Wednesday</v>
      </c>
      <c r="D60" s="15">
        <v>45847</v>
      </c>
      <c r="E60" s="16">
        <v>0.29166666666666669</v>
      </c>
      <c r="F60" s="14" t="s">
        <v>70</v>
      </c>
      <c r="G60" s="13" t="str">
        <f t="shared" si="1"/>
        <v>Wednesday</v>
      </c>
      <c r="H60" s="15">
        <v>45847</v>
      </c>
      <c r="I60" s="16">
        <v>0.75</v>
      </c>
      <c r="J60" s="14" t="s">
        <v>69</v>
      </c>
      <c r="K60" s="12" t="s">
        <v>20</v>
      </c>
      <c r="L60" s="14" t="s">
        <v>34</v>
      </c>
      <c r="M60" s="14" t="s">
        <v>38</v>
      </c>
      <c r="N60" s="14" t="s">
        <v>12</v>
      </c>
      <c r="O60" s="13" t="s">
        <v>82</v>
      </c>
      <c r="P60" s="13" t="s">
        <v>83</v>
      </c>
      <c r="Q60" s="33">
        <v>3114</v>
      </c>
    </row>
    <row r="61" spans="1:17" x14ac:dyDescent="0.25">
      <c r="A61" s="13">
        <f t="shared" si="6"/>
        <v>47</v>
      </c>
      <c r="B61" s="14" t="s">
        <v>47</v>
      </c>
      <c r="C61" s="13" t="str">
        <f t="shared" si="4"/>
        <v>Thursday</v>
      </c>
      <c r="D61" s="15">
        <v>45855</v>
      </c>
      <c r="E61" s="16">
        <v>0.29166666666666669</v>
      </c>
      <c r="F61" s="14" t="s">
        <v>71</v>
      </c>
      <c r="G61" s="13" t="str">
        <f t="shared" si="1"/>
        <v>Thursday</v>
      </c>
      <c r="H61" s="15">
        <v>45855</v>
      </c>
      <c r="I61" s="16">
        <v>0.66666666666666663</v>
      </c>
      <c r="J61" s="14" t="s">
        <v>61</v>
      </c>
      <c r="K61" s="12" t="s">
        <v>20</v>
      </c>
      <c r="L61" s="14" t="s">
        <v>37</v>
      </c>
      <c r="M61" s="14" t="s">
        <v>121</v>
      </c>
      <c r="N61" s="14" t="s">
        <v>12</v>
      </c>
      <c r="O61" s="13" t="s">
        <v>105</v>
      </c>
      <c r="P61" s="13" t="s">
        <v>106</v>
      </c>
      <c r="Q61" s="33">
        <v>2124</v>
      </c>
    </row>
    <row r="62" spans="1:17" x14ac:dyDescent="0.25">
      <c r="A62" s="13">
        <f t="shared" si="6"/>
        <v>48</v>
      </c>
      <c r="B62" s="14" t="s">
        <v>28</v>
      </c>
      <c r="C62" s="13" t="str">
        <f t="shared" si="4"/>
        <v>Sunday</v>
      </c>
      <c r="D62" s="15">
        <v>45858</v>
      </c>
      <c r="E62" s="16">
        <v>0.29166666666666669</v>
      </c>
      <c r="F62" s="14" t="s">
        <v>70</v>
      </c>
      <c r="G62" s="13" t="str">
        <f t="shared" si="1"/>
        <v>Sunday</v>
      </c>
      <c r="H62" s="15">
        <v>45858</v>
      </c>
      <c r="I62" s="16">
        <v>0.75</v>
      </c>
      <c r="J62" s="14" t="s">
        <v>69</v>
      </c>
      <c r="K62" s="12" t="s">
        <v>20</v>
      </c>
      <c r="L62" s="14" t="s">
        <v>34</v>
      </c>
      <c r="M62" s="14" t="s">
        <v>38</v>
      </c>
      <c r="N62" s="14" t="s">
        <v>12</v>
      </c>
      <c r="O62" s="13" t="s">
        <v>82</v>
      </c>
      <c r="P62" s="13" t="s">
        <v>83</v>
      </c>
      <c r="Q62" s="33">
        <v>3114</v>
      </c>
    </row>
    <row r="63" spans="1:17" x14ac:dyDescent="0.25">
      <c r="A63" s="13">
        <f t="shared" si="6"/>
        <v>49</v>
      </c>
      <c r="B63" s="14" t="s">
        <v>47</v>
      </c>
      <c r="C63" s="13" t="str">
        <f t="shared" si="4"/>
        <v>Monday</v>
      </c>
      <c r="D63" s="15">
        <v>45859</v>
      </c>
      <c r="E63" s="16">
        <v>0.29166666666666669</v>
      </c>
      <c r="F63" s="14" t="s">
        <v>61</v>
      </c>
      <c r="G63" s="13" t="str">
        <f t="shared" si="1"/>
        <v>Monday</v>
      </c>
      <c r="H63" s="15">
        <v>45859</v>
      </c>
      <c r="I63" s="16">
        <v>0.66666666666666663</v>
      </c>
      <c r="J63" s="14" t="s">
        <v>79</v>
      </c>
      <c r="K63" s="12" t="s">
        <v>20</v>
      </c>
      <c r="L63" s="14" t="s">
        <v>37</v>
      </c>
      <c r="M63" s="14" t="s">
        <v>121</v>
      </c>
      <c r="N63" s="14" t="s">
        <v>12</v>
      </c>
      <c r="O63" s="13" t="s">
        <v>105</v>
      </c>
      <c r="P63" s="13" t="s">
        <v>106</v>
      </c>
      <c r="Q63" s="33">
        <v>2124</v>
      </c>
    </row>
    <row r="64" spans="1:17" x14ac:dyDescent="0.25">
      <c r="A64" s="25"/>
      <c r="B64" s="29" t="s">
        <v>122</v>
      </c>
      <c r="C64" s="25" t="str">
        <f t="shared" si="4"/>
        <v>Saturday</v>
      </c>
      <c r="D64" s="26">
        <v>45864</v>
      </c>
      <c r="E64" s="27"/>
      <c r="F64" s="24"/>
      <c r="G64" s="25" t="str">
        <f t="shared" si="1"/>
        <v>Saturday</v>
      </c>
      <c r="H64" s="26">
        <v>45864</v>
      </c>
      <c r="I64" s="27"/>
      <c r="J64" s="24"/>
      <c r="K64" s="28"/>
      <c r="L64" s="24"/>
      <c r="M64" s="24"/>
      <c r="N64" s="24"/>
      <c r="O64" s="13"/>
      <c r="P64" s="13"/>
      <c r="Q64" s="37"/>
    </row>
    <row r="65" spans="1:17" x14ac:dyDescent="0.25">
      <c r="A65" s="13">
        <f>A63+1</f>
        <v>50</v>
      </c>
      <c r="B65" s="19" t="s">
        <v>47</v>
      </c>
      <c r="C65" s="13" t="str">
        <f t="shared" si="4"/>
        <v>Thursday</v>
      </c>
      <c r="D65" s="15">
        <v>45869</v>
      </c>
      <c r="E65" s="16">
        <v>0.29166666666666669</v>
      </c>
      <c r="F65" s="14" t="s">
        <v>71</v>
      </c>
      <c r="G65" s="13" t="str">
        <f t="shared" si="1"/>
        <v>Thursday</v>
      </c>
      <c r="H65" s="15">
        <v>45869</v>
      </c>
      <c r="I65" s="16">
        <v>0.66666666666666663</v>
      </c>
      <c r="J65" s="14" t="s">
        <v>61</v>
      </c>
      <c r="K65" s="28" t="s">
        <v>134</v>
      </c>
      <c r="L65" s="14" t="s">
        <v>37</v>
      </c>
      <c r="M65" s="14" t="s">
        <v>121</v>
      </c>
      <c r="N65" s="14" t="s">
        <v>12</v>
      </c>
      <c r="O65" s="13" t="s">
        <v>105</v>
      </c>
      <c r="P65" s="13" t="s">
        <v>106</v>
      </c>
      <c r="Q65" s="33">
        <v>2124</v>
      </c>
    </row>
    <row r="66" spans="1:17" x14ac:dyDescent="0.25">
      <c r="A66" s="13">
        <f>A65+1</f>
        <v>51</v>
      </c>
      <c r="B66" s="19" t="s">
        <v>28</v>
      </c>
      <c r="C66" s="13" t="str">
        <f t="shared" si="4"/>
        <v>Thursday</v>
      </c>
      <c r="D66" s="15">
        <v>45869</v>
      </c>
      <c r="E66" s="16">
        <v>0.29166666666666669</v>
      </c>
      <c r="F66" s="14" t="s">
        <v>70</v>
      </c>
      <c r="G66" s="13" t="str">
        <f t="shared" ref="G66:G129" si="7">(IF(ISBLANK(H66)," ",TEXT(H66,"DDDD")))</f>
        <v>Thursday</v>
      </c>
      <c r="H66" s="15">
        <v>45869</v>
      </c>
      <c r="I66" s="16">
        <v>0.75</v>
      </c>
      <c r="J66" s="14" t="s">
        <v>69</v>
      </c>
      <c r="K66" s="12" t="s">
        <v>20</v>
      </c>
      <c r="L66" s="14" t="s">
        <v>34</v>
      </c>
      <c r="M66" s="14" t="s">
        <v>38</v>
      </c>
      <c r="N66" s="14" t="s">
        <v>12</v>
      </c>
      <c r="O66" s="13" t="s">
        <v>82</v>
      </c>
      <c r="P66" s="13" t="s">
        <v>83</v>
      </c>
      <c r="Q66" s="33">
        <v>3114</v>
      </c>
    </row>
    <row r="67" spans="1:17" x14ac:dyDescent="0.25">
      <c r="A67" s="13">
        <f>A66+1</f>
        <v>52</v>
      </c>
      <c r="B67" s="14" t="s">
        <v>47</v>
      </c>
      <c r="C67" s="13" t="str">
        <f t="shared" si="4"/>
        <v>Monday</v>
      </c>
      <c r="D67" s="15">
        <v>45873</v>
      </c>
      <c r="E67" s="16">
        <v>0.29166666666666669</v>
      </c>
      <c r="F67" s="14" t="s">
        <v>61</v>
      </c>
      <c r="G67" s="13" t="str">
        <f t="shared" si="7"/>
        <v>Monday</v>
      </c>
      <c r="H67" s="15">
        <v>45873</v>
      </c>
      <c r="I67" s="16">
        <v>0.66666666666666663</v>
      </c>
      <c r="J67" s="14" t="s">
        <v>79</v>
      </c>
      <c r="K67" s="12" t="s">
        <v>20</v>
      </c>
      <c r="L67" s="14" t="s">
        <v>37</v>
      </c>
      <c r="M67" s="14" t="s">
        <v>121</v>
      </c>
      <c r="N67" s="14" t="s">
        <v>12</v>
      </c>
      <c r="O67" s="13" t="s">
        <v>105</v>
      </c>
      <c r="P67" s="13" t="s">
        <v>106</v>
      </c>
      <c r="Q67" s="33">
        <v>2124</v>
      </c>
    </row>
    <row r="68" spans="1:17" x14ac:dyDescent="0.25">
      <c r="A68" s="13">
        <f>A67+1</f>
        <v>53</v>
      </c>
      <c r="B68" s="14" t="s">
        <v>28</v>
      </c>
      <c r="C68" s="13" t="str">
        <f t="shared" ref="C68:C102" si="8">(IF(ISBLANK(D68)," ",TEXT(D68,"DDDD")))</f>
        <v>Monday</v>
      </c>
      <c r="D68" s="15">
        <v>45880</v>
      </c>
      <c r="E68" s="16">
        <v>0.29166666666666669</v>
      </c>
      <c r="F68" s="14" t="s">
        <v>70</v>
      </c>
      <c r="G68" s="13" t="str">
        <f t="shared" si="7"/>
        <v>Monday</v>
      </c>
      <c r="H68" s="15">
        <v>45880</v>
      </c>
      <c r="I68" s="16">
        <v>0.75</v>
      </c>
      <c r="J68" s="14" t="s">
        <v>69</v>
      </c>
      <c r="K68" s="12" t="s">
        <v>20</v>
      </c>
      <c r="L68" s="14" t="s">
        <v>34</v>
      </c>
      <c r="M68" s="14" t="s">
        <v>38</v>
      </c>
      <c r="N68" s="14" t="s">
        <v>12</v>
      </c>
      <c r="O68" s="13" t="s">
        <v>82</v>
      </c>
      <c r="P68" s="13" t="s">
        <v>83</v>
      </c>
      <c r="Q68" s="33">
        <v>3114</v>
      </c>
    </row>
    <row r="69" spans="1:17" x14ac:dyDescent="0.25">
      <c r="A69" s="13">
        <f>A68+1</f>
        <v>54</v>
      </c>
      <c r="B69" s="14" t="s">
        <v>47</v>
      </c>
      <c r="C69" s="13" t="str">
        <f t="shared" si="8"/>
        <v>Thursday</v>
      </c>
      <c r="D69" s="15">
        <v>45883</v>
      </c>
      <c r="E69" s="16">
        <v>0.29166666666666669</v>
      </c>
      <c r="F69" s="14" t="s">
        <v>71</v>
      </c>
      <c r="G69" s="13" t="str">
        <f t="shared" si="7"/>
        <v>Thursday</v>
      </c>
      <c r="H69" s="15">
        <v>45883</v>
      </c>
      <c r="I69" s="16">
        <v>0.66666666666666663</v>
      </c>
      <c r="J69" s="14" t="s">
        <v>61</v>
      </c>
      <c r="K69" s="12" t="s">
        <v>20</v>
      </c>
      <c r="L69" s="14" t="s">
        <v>37</v>
      </c>
      <c r="M69" s="14" t="s">
        <v>121</v>
      </c>
      <c r="N69" s="14" t="s">
        <v>12</v>
      </c>
      <c r="O69" s="13" t="s">
        <v>105</v>
      </c>
      <c r="P69" s="13" t="s">
        <v>106</v>
      </c>
      <c r="Q69" s="33">
        <v>2124</v>
      </c>
    </row>
    <row r="70" spans="1:17" x14ac:dyDescent="0.25">
      <c r="A70" s="25"/>
      <c r="B70" s="29" t="s">
        <v>122</v>
      </c>
      <c r="C70" s="25" t="str">
        <f t="shared" si="8"/>
        <v>Saturday</v>
      </c>
      <c r="D70" s="26">
        <v>45885</v>
      </c>
      <c r="E70" s="27"/>
      <c r="F70" s="24"/>
      <c r="G70" s="25" t="str">
        <f t="shared" si="7"/>
        <v>Sunday</v>
      </c>
      <c r="H70" s="26">
        <v>45886</v>
      </c>
      <c r="I70" s="27"/>
      <c r="J70" s="24"/>
      <c r="K70" s="28"/>
      <c r="L70" s="24"/>
      <c r="M70" s="24"/>
      <c r="N70" s="24"/>
      <c r="O70" s="13"/>
      <c r="P70" s="13"/>
      <c r="Q70" s="37"/>
    </row>
    <row r="71" spans="1:17" x14ac:dyDescent="0.25">
      <c r="A71" s="13">
        <f>A69+1</f>
        <v>55</v>
      </c>
      <c r="B71" s="14" t="s">
        <v>47</v>
      </c>
      <c r="C71" s="13" t="str">
        <f t="shared" si="8"/>
        <v>Monday</v>
      </c>
      <c r="D71" s="15">
        <v>45887</v>
      </c>
      <c r="E71" s="16">
        <v>0.29166666666666669</v>
      </c>
      <c r="F71" s="14" t="s">
        <v>61</v>
      </c>
      <c r="G71" s="13" t="str">
        <f t="shared" si="7"/>
        <v>Monday</v>
      </c>
      <c r="H71" s="15">
        <v>45887</v>
      </c>
      <c r="I71" s="16">
        <v>0.66666666666666663</v>
      </c>
      <c r="J71" s="14" t="s">
        <v>79</v>
      </c>
      <c r="K71" s="12" t="s">
        <v>20</v>
      </c>
      <c r="L71" s="14" t="s">
        <v>37</v>
      </c>
      <c r="M71" s="14" t="s">
        <v>121</v>
      </c>
      <c r="N71" s="14" t="s">
        <v>12</v>
      </c>
      <c r="O71" s="13" t="s">
        <v>105</v>
      </c>
      <c r="P71" s="13" t="s">
        <v>106</v>
      </c>
      <c r="Q71" s="33">
        <v>2124</v>
      </c>
    </row>
    <row r="72" spans="1:17" x14ac:dyDescent="0.25">
      <c r="A72" s="13">
        <f>A71+1</f>
        <v>56</v>
      </c>
      <c r="B72" s="14" t="s">
        <v>28</v>
      </c>
      <c r="C72" s="13" t="str">
        <f t="shared" si="8"/>
        <v>Friday</v>
      </c>
      <c r="D72" s="15">
        <v>45891</v>
      </c>
      <c r="E72" s="16">
        <v>0.29166666666666669</v>
      </c>
      <c r="F72" s="14" t="s">
        <v>70</v>
      </c>
      <c r="G72" s="13" t="str">
        <f t="shared" si="7"/>
        <v>Friday</v>
      </c>
      <c r="H72" s="15">
        <v>45891</v>
      </c>
      <c r="I72" s="16">
        <v>0.75</v>
      </c>
      <c r="J72" s="14" t="s">
        <v>69</v>
      </c>
      <c r="K72" s="12" t="s">
        <v>20</v>
      </c>
      <c r="L72" s="14" t="s">
        <v>34</v>
      </c>
      <c r="M72" s="14" t="s">
        <v>38</v>
      </c>
      <c r="N72" s="14" t="s">
        <v>12</v>
      </c>
      <c r="O72" s="13" t="s">
        <v>82</v>
      </c>
      <c r="P72" s="13" t="s">
        <v>83</v>
      </c>
      <c r="Q72" s="33">
        <v>3114</v>
      </c>
    </row>
    <row r="73" spans="1:17" x14ac:dyDescent="0.25">
      <c r="A73" s="13">
        <f>A72+1</f>
        <v>57</v>
      </c>
      <c r="B73" s="14" t="s">
        <v>47</v>
      </c>
      <c r="C73" s="13" t="str">
        <f t="shared" si="8"/>
        <v>Thursday</v>
      </c>
      <c r="D73" s="15">
        <v>45897</v>
      </c>
      <c r="E73" s="16">
        <v>0.29166666666666669</v>
      </c>
      <c r="F73" s="14" t="s">
        <v>71</v>
      </c>
      <c r="G73" s="13" t="str">
        <f t="shared" si="7"/>
        <v>Thursday</v>
      </c>
      <c r="H73" s="15">
        <v>45897</v>
      </c>
      <c r="I73" s="16">
        <v>0.66666666666666663</v>
      </c>
      <c r="J73" s="14" t="s">
        <v>61</v>
      </c>
      <c r="K73" s="12" t="s">
        <v>20</v>
      </c>
      <c r="L73" s="14" t="s">
        <v>37</v>
      </c>
      <c r="M73" s="14" t="s">
        <v>121</v>
      </c>
      <c r="N73" s="14" t="s">
        <v>12</v>
      </c>
      <c r="O73" s="13" t="s">
        <v>105</v>
      </c>
      <c r="P73" s="13" t="s">
        <v>106</v>
      </c>
      <c r="Q73" s="33">
        <v>2124</v>
      </c>
    </row>
    <row r="74" spans="1:17" x14ac:dyDescent="0.25">
      <c r="A74" s="13">
        <f>A73+1</f>
        <v>58</v>
      </c>
      <c r="B74" s="14" t="s">
        <v>47</v>
      </c>
      <c r="C74" s="13" t="str">
        <f t="shared" si="8"/>
        <v>Monday</v>
      </c>
      <c r="D74" s="15">
        <v>45901</v>
      </c>
      <c r="E74" s="16">
        <v>0.29166666666666669</v>
      </c>
      <c r="F74" s="14" t="s">
        <v>61</v>
      </c>
      <c r="G74" s="13" t="str">
        <f t="shared" si="7"/>
        <v>Monday</v>
      </c>
      <c r="H74" s="15">
        <v>45901</v>
      </c>
      <c r="I74" s="16">
        <v>0.66666666666666663</v>
      </c>
      <c r="J74" s="14" t="s">
        <v>79</v>
      </c>
      <c r="K74" s="12" t="s">
        <v>20</v>
      </c>
      <c r="L74" s="14" t="s">
        <v>37</v>
      </c>
      <c r="M74" s="14" t="s">
        <v>121</v>
      </c>
      <c r="N74" s="14" t="s">
        <v>12</v>
      </c>
      <c r="O74" s="13" t="s">
        <v>105</v>
      </c>
      <c r="P74" s="13" t="s">
        <v>106</v>
      </c>
      <c r="Q74" s="33">
        <v>2124</v>
      </c>
    </row>
    <row r="75" spans="1:17" x14ac:dyDescent="0.25">
      <c r="A75" s="13">
        <f>A74+1</f>
        <v>59</v>
      </c>
      <c r="B75" s="14" t="s">
        <v>28</v>
      </c>
      <c r="C75" s="13" t="str">
        <f t="shared" si="8"/>
        <v>Tuesday</v>
      </c>
      <c r="D75" s="15">
        <v>45902</v>
      </c>
      <c r="E75" s="16">
        <v>0.29166666666666669</v>
      </c>
      <c r="F75" s="14" t="s">
        <v>70</v>
      </c>
      <c r="G75" s="13" t="str">
        <f t="shared" si="7"/>
        <v>Tuesday</v>
      </c>
      <c r="H75" s="15">
        <v>45902</v>
      </c>
      <c r="I75" s="16">
        <v>0.75</v>
      </c>
      <c r="J75" s="14" t="s">
        <v>72</v>
      </c>
      <c r="K75" s="12" t="s">
        <v>20</v>
      </c>
      <c r="L75" s="14" t="s">
        <v>34</v>
      </c>
      <c r="M75" s="14" t="s">
        <v>38</v>
      </c>
      <c r="N75" s="14" t="s">
        <v>12</v>
      </c>
      <c r="O75" s="13" t="s">
        <v>82</v>
      </c>
      <c r="P75" s="13" t="s">
        <v>83</v>
      </c>
      <c r="Q75" s="33">
        <v>3114</v>
      </c>
    </row>
    <row r="76" spans="1:17" x14ac:dyDescent="0.25">
      <c r="A76" s="25"/>
      <c r="B76" s="29" t="s">
        <v>122</v>
      </c>
      <c r="C76" s="25" t="str">
        <f>(IF(ISBLANK(D76)," ",TEXT(D76,"DDDD")))</f>
        <v>Wednesday</v>
      </c>
      <c r="D76" s="26">
        <v>45903</v>
      </c>
      <c r="E76" s="27"/>
      <c r="F76" s="24"/>
      <c r="G76" s="25" t="str">
        <f t="shared" si="7"/>
        <v xml:space="preserve"> </v>
      </c>
      <c r="H76" s="26"/>
      <c r="I76" s="27"/>
      <c r="J76" s="24"/>
      <c r="K76" s="28"/>
      <c r="L76" s="24"/>
      <c r="M76" s="24"/>
      <c r="N76" s="24"/>
      <c r="O76" s="13"/>
      <c r="P76" s="13"/>
      <c r="Q76" s="37"/>
    </row>
    <row r="77" spans="1:17" x14ac:dyDescent="0.25">
      <c r="A77" s="25"/>
      <c r="B77" s="29" t="s">
        <v>131</v>
      </c>
      <c r="C77" s="25" t="str">
        <f t="shared" si="8"/>
        <v>Sunday</v>
      </c>
      <c r="D77" s="26">
        <v>45907</v>
      </c>
      <c r="E77" s="27"/>
      <c r="F77" s="24"/>
      <c r="G77" s="25" t="str">
        <f t="shared" si="7"/>
        <v xml:space="preserve"> </v>
      </c>
      <c r="H77" s="26"/>
      <c r="I77" s="27"/>
      <c r="J77" s="29"/>
      <c r="K77" s="28"/>
      <c r="L77" s="24"/>
      <c r="M77" s="24"/>
      <c r="N77" s="24"/>
      <c r="O77" s="13"/>
      <c r="P77" s="13"/>
      <c r="Q77" s="37"/>
    </row>
    <row r="78" spans="1:17" x14ac:dyDescent="0.25">
      <c r="A78" s="25"/>
      <c r="B78" s="29" t="s">
        <v>122</v>
      </c>
      <c r="C78" s="25" t="str">
        <f>(IF(ISBLANK(D78)," ",TEXT(D78,"DDDD")))</f>
        <v>Tuesday</v>
      </c>
      <c r="D78" s="26">
        <v>45909</v>
      </c>
      <c r="E78" s="27"/>
      <c r="F78" s="24"/>
      <c r="G78" s="25" t="str">
        <f t="shared" si="7"/>
        <v xml:space="preserve"> </v>
      </c>
      <c r="H78" s="26"/>
      <c r="I78" s="27"/>
      <c r="J78" s="24"/>
      <c r="K78" s="28"/>
      <c r="L78" s="24"/>
      <c r="M78" s="24"/>
      <c r="N78" s="24"/>
      <c r="O78" s="13"/>
      <c r="P78" s="13"/>
      <c r="Q78" s="37"/>
    </row>
    <row r="79" spans="1:17" x14ac:dyDescent="0.25">
      <c r="A79" s="13">
        <f>A75+1</f>
        <v>60</v>
      </c>
      <c r="B79" s="14" t="s">
        <v>47</v>
      </c>
      <c r="C79" s="13" t="str">
        <f t="shared" si="8"/>
        <v>Thursday</v>
      </c>
      <c r="D79" s="15">
        <v>45911</v>
      </c>
      <c r="E79" s="16">
        <v>0.29166666666666669</v>
      </c>
      <c r="F79" s="14" t="s">
        <v>71</v>
      </c>
      <c r="G79" s="13" t="str">
        <f t="shared" si="7"/>
        <v>Thursday</v>
      </c>
      <c r="H79" s="15">
        <v>45911</v>
      </c>
      <c r="I79" s="16">
        <v>0.66666666666666663</v>
      </c>
      <c r="J79" s="14" t="s">
        <v>79</v>
      </c>
      <c r="K79" s="12" t="s">
        <v>20</v>
      </c>
      <c r="L79" s="14" t="s">
        <v>37</v>
      </c>
      <c r="M79" s="14" t="s">
        <v>121</v>
      </c>
      <c r="N79" s="14" t="s">
        <v>12</v>
      </c>
      <c r="O79" s="13" t="s">
        <v>105</v>
      </c>
      <c r="P79" s="13" t="s">
        <v>106</v>
      </c>
      <c r="Q79" s="33">
        <v>2124</v>
      </c>
    </row>
    <row r="80" spans="1:17" x14ac:dyDescent="0.25">
      <c r="A80" s="13">
        <f t="shared" ref="A80:A93" si="9">A79+1</f>
        <v>61</v>
      </c>
      <c r="B80" s="14" t="s">
        <v>28</v>
      </c>
      <c r="C80" s="13" t="str">
        <f t="shared" si="8"/>
        <v>Saturday</v>
      </c>
      <c r="D80" s="15">
        <v>45913</v>
      </c>
      <c r="E80" s="16">
        <v>0.29166666666666669</v>
      </c>
      <c r="F80" s="14" t="s">
        <v>71</v>
      </c>
      <c r="G80" s="13" t="str">
        <f t="shared" si="7"/>
        <v>Saturday</v>
      </c>
      <c r="H80" s="15">
        <v>45913</v>
      </c>
      <c r="I80" s="16">
        <v>0.75</v>
      </c>
      <c r="J80" s="14" t="s">
        <v>69</v>
      </c>
      <c r="K80" s="12" t="s">
        <v>20</v>
      </c>
      <c r="L80" s="14" t="s">
        <v>34</v>
      </c>
      <c r="M80" s="14" t="s">
        <v>38</v>
      </c>
      <c r="N80" s="14" t="s">
        <v>12</v>
      </c>
      <c r="O80" s="13" t="s">
        <v>82</v>
      </c>
      <c r="P80" s="13" t="s">
        <v>83</v>
      </c>
      <c r="Q80" s="33">
        <v>3114</v>
      </c>
    </row>
    <row r="81" spans="1:17" x14ac:dyDescent="0.25">
      <c r="A81" s="13">
        <f t="shared" si="9"/>
        <v>62</v>
      </c>
      <c r="B81" s="14" t="s">
        <v>42</v>
      </c>
      <c r="C81" s="13" t="str">
        <f t="shared" si="8"/>
        <v>Tuesday</v>
      </c>
      <c r="D81" s="17">
        <v>45916</v>
      </c>
      <c r="E81" s="16">
        <v>0.29166666666666669</v>
      </c>
      <c r="F81" s="14" t="s">
        <v>33</v>
      </c>
      <c r="G81" s="13" t="str">
        <f t="shared" si="7"/>
        <v>Wednesday</v>
      </c>
      <c r="H81" s="17">
        <v>45917</v>
      </c>
      <c r="I81" s="16">
        <v>0.75</v>
      </c>
      <c r="J81" s="14" t="s">
        <v>52</v>
      </c>
      <c r="K81" s="12" t="s">
        <v>20</v>
      </c>
      <c r="L81" s="14" t="s">
        <v>43</v>
      </c>
      <c r="M81" s="14" t="s">
        <v>25</v>
      </c>
      <c r="N81" s="14" t="s">
        <v>17</v>
      </c>
      <c r="O81" s="13" t="s">
        <v>101</v>
      </c>
      <c r="P81" s="13" t="s">
        <v>102</v>
      </c>
      <c r="Q81" s="33">
        <v>2218</v>
      </c>
    </row>
    <row r="82" spans="1:17" x14ac:dyDescent="0.25">
      <c r="A82" s="25"/>
      <c r="B82" s="29" t="s">
        <v>122</v>
      </c>
      <c r="C82" s="25" t="str">
        <f>(IF(ISBLANK(D82)," ",TEXT(D82,"DDDD")))</f>
        <v>Friday</v>
      </c>
      <c r="D82" s="26">
        <v>45919</v>
      </c>
      <c r="E82" s="27"/>
      <c r="F82" s="24"/>
      <c r="G82" s="25" t="str">
        <f t="shared" si="7"/>
        <v xml:space="preserve"> </v>
      </c>
      <c r="H82" s="26"/>
      <c r="I82" s="27"/>
      <c r="J82" s="24"/>
      <c r="K82" s="28"/>
      <c r="L82" s="24"/>
      <c r="M82" s="24"/>
      <c r="N82" s="24"/>
      <c r="O82" s="13"/>
      <c r="P82" s="13"/>
      <c r="Q82" s="37"/>
    </row>
    <row r="83" spans="1:17" x14ac:dyDescent="0.25">
      <c r="A83" s="13">
        <f>A81+1</f>
        <v>63</v>
      </c>
      <c r="B83" s="14" t="s">
        <v>47</v>
      </c>
      <c r="C83" s="13" t="str">
        <f t="shared" si="8"/>
        <v>Sunday</v>
      </c>
      <c r="D83" s="15">
        <v>45921</v>
      </c>
      <c r="E83" s="16">
        <v>0.29166666666666669</v>
      </c>
      <c r="F83" s="14" t="s">
        <v>71</v>
      </c>
      <c r="G83" s="13" t="str">
        <f t="shared" si="7"/>
        <v>Sunday</v>
      </c>
      <c r="H83" s="15">
        <v>45921</v>
      </c>
      <c r="I83" s="16">
        <v>0.66666666666666663</v>
      </c>
      <c r="J83" s="14" t="s">
        <v>80</v>
      </c>
      <c r="K83" s="12" t="s">
        <v>20</v>
      </c>
      <c r="L83" s="14" t="s">
        <v>37</v>
      </c>
      <c r="M83" s="14" t="s">
        <v>121</v>
      </c>
      <c r="N83" s="14" t="s">
        <v>12</v>
      </c>
      <c r="O83" s="13" t="s">
        <v>105</v>
      </c>
      <c r="P83" s="13" t="s">
        <v>106</v>
      </c>
      <c r="Q83" s="33">
        <v>2124</v>
      </c>
    </row>
    <row r="84" spans="1:17" x14ac:dyDescent="0.25">
      <c r="A84" s="13">
        <f t="shared" si="9"/>
        <v>64</v>
      </c>
      <c r="B84" s="14" t="s">
        <v>28</v>
      </c>
      <c r="C84" s="13" t="str">
        <f t="shared" si="8"/>
        <v>Wednesday</v>
      </c>
      <c r="D84" s="15">
        <v>45924</v>
      </c>
      <c r="E84" s="16">
        <v>0.29166666666666669</v>
      </c>
      <c r="F84" s="14" t="s">
        <v>70</v>
      </c>
      <c r="G84" s="13" t="str">
        <f t="shared" si="7"/>
        <v>Wednesday</v>
      </c>
      <c r="H84" s="15">
        <v>45924</v>
      </c>
      <c r="I84" s="16">
        <v>0.75</v>
      </c>
      <c r="J84" s="14" t="s">
        <v>62</v>
      </c>
      <c r="K84" s="12" t="s">
        <v>20</v>
      </c>
      <c r="L84" s="14" t="s">
        <v>34</v>
      </c>
      <c r="M84" s="14" t="s">
        <v>38</v>
      </c>
      <c r="N84" s="14" t="s">
        <v>32</v>
      </c>
      <c r="O84" s="13" t="s">
        <v>82</v>
      </c>
      <c r="P84" s="13" t="s">
        <v>83</v>
      </c>
      <c r="Q84" s="33">
        <v>3114</v>
      </c>
    </row>
    <row r="85" spans="1:17" x14ac:dyDescent="0.25">
      <c r="A85" s="13">
        <f t="shared" si="9"/>
        <v>65</v>
      </c>
      <c r="B85" s="14" t="s">
        <v>29</v>
      </c>
      <c r="C85" s="13" t="str">
        <f t="shared" si="8"/>
        <v>Friday</v>
      </c>
      <c r="D85" s="15">
        <v>45926</v>
      </c>
      <c r="E85" s="16">
        <v>0.33333333333333331</v>
      </c>
      <c r="F85" s="14" t="s">
        <v>68</v>
      </c>
      <c r="G85" s="13" t="str">
        <f t="shared" si="7"/>
        <v>Friday</v>
      </c>
      <c r="H85" s="15">
        <v>45926</v>
      </c>
      <c r="I85" s="16">
        <v>0.91666666666666663</v>
      </c>
      <c r="J85" s="14" t="s">
        <v>126</v>
      </c>
      <c r="K85" s="12" t="s">
        <v>20</v>
      </c>
      <c r="L85" s="14" t="s">
        <v>34</v>
      </c>
      <c r="M85" s="14" t="s">
        <v>38</v>
      </c>
      <c r="N85" s="14" t="s">
        <v>32</v>
      </c>
      <c r="O85" s="13" t="s">
        <v>82</v>
      </c>
      <c r="P85" s="13" t="s">
        <v>100</v>
      </c>
      <c r="Q85" s="33">
        <v>3142</v>
      </c>
    </row>
    <row r="86" spans="1:17" x14ac:dyDescent="0.25">
      <c r="A86" s="13">
        <f t="shared" si="9"/>
        <v>66</v>
      </c>
      <c r="B86" s="14" t="s">
        <v>26</v>
      </c>
      <c r="C86" s="13" t="str">
        <f t="shared" si="8"/>
        <v>Saturday</v>
      </c>
      <c r="D86" s="15">
        <v>45927</v>
      </c>
      <c r="E86" s="16">
        <v>0.33333333333333331</v>
      </c>
      <c r="F86" s="14" t="s">
        <v>68</v>
      </c>
      <c r="G86" s="13" t="str">
        <f t="shared" si="7"/>
        <v>Saturday</v>
      </c>
      <c r="H86" s="15">
        <v>45927</v>
      </c>
      <c r="I86" s="16">
        <v>0.70833333333333337</v>
      </c>
      <c r="J86" s="14" t="s">
        <v>64</v>
      </c>
      <c r="K86" s="12" t="s">
        <v>20</v>
      </c>
      <c r="L86" s="14" t="s">
        <v>54</v>
      </c>
      <c r="M86" s="14" t="s">
        <v>38</v>
      </c>
      <c r="N86" s="14" t="s">
        <v>32</v>
      </c>
      <c r="O86" s="13" t="s">
        <v>98</v>
      </c>
      <c r="P86" s="13" t="s">
        <v>99</v>
      </c>
      <c r="Q86" s="33">
        <v>1440</v>
      </c>
    </row>
    <row r="87" spans="1:17" x14ac:dyDescent="0.25">
      <c r="A87" s="13">
        <f t="shared" si="9"/>
        <v>67</v>
      </c>
      <c r="B87" s="19" t="s">
        <v>40</v>
      </c>
      <c r="C87" s="13" t="str">
        <f t="shared" si="8"/>
        <v>Sunday</v>
      </c>
      <c r="D87" s="15">
        <v>45928</v>
      </c>
      <c r="E87" s="16">
        <v>6</v>
      </c>
      <c r="F87" s="14" t="s">
        <v>115</v>
      </c>
      <c r="G87" s="13" t="str">
        <f t="shared" si="7"/>
        <v>Sunday</v>
      </c>
      <c r="H87" s="15">
        <v>45928</v>
      </c>
      <c r="I87" s="16">
        <v>0.66666666666666663</v>
      </c>
      <c r="J87" s="14" t="s">
        <v>52</v>
      </c>
      <c r="K87" s="12" t="s">
        <v>20</v>
      </c>
      <c r="L87" s="14" t="s">
        <v>41</v>
      </c>
      <c r="M87" s="14" t="s">
        <v>19</v>
      </c>
      <c r="N87" s="14" t="s">
        <v>32</v>
      </c>
      <c r="O87" s="13" t="s">
        <v>86</v>
      </c>
      <c r="P87" s="13" t="s">
        <v>109</v>
      </c>
      <c r="Q87" s="33">
        <v>2547</v>
      </c>
    </row>
    <row r="88" spans="1:17" x14ac:dyDescent="0.25">
      <c r="A88" s="13">
        <f t="shared" si="9"/>
        <v>68</v>
      </c>
      <c r="B88" s="19" t="s">
        <v>30</v>
      </c>
      <c r="C88" s="13" t="str">
        <f t="shared" si="8"/>
        <v>Sunday</v>
      </c>
      <c r="D88" s="15">
        <v>45928</v>
      </c>
      <c r="E88" s="16">
        <v>0.29166666666666669</v>
      </c>
      <c r="F88" s="14" t="s">
        <v>52</v>
      </c>
      <c r="G88" s="13" t="str">
        <f t="shared" si="7"/>
        <v>Sunday</v>
      </c>
      <c r="H88" s="15">
        <v>45928</v>
      </c>
      <c r="I88" s="16">
        <v>0.875</v>
      </c>
      <c r="J88" s="14" t="s">
        <v>70</v>
      </c>
      <c r="K88" s="28" t="s">
        <v>134</v>
      </c>
      <c r="L88" s="14" t="s">
        <v>34</v>
      </c>
      <c r="M88" s="14" t="s">
        <v>38</v>
      </c>
      <c r="N88" s="14" t="s">
        <v>32</v>
      </c>
      <c r="O88" s="13"/>
      <c r="P88" s="13"/>
      <c r="Q88" s="37"/>
    </row>
    <row r="89" spans="1:17" x14ac:dyDescent="0.25">
      <c r="A89" s="13">
        <f t="shared" si="9"/>
        <v>69</v>
      </c>
      <c r="B89" s="14" t="s">
        <v>59</v>
      </c>
      <c r="C89" s="13" t="str">
        <f t="shared" si="8"/>
        <v>Monday</v>
      </c>
      <c r="D89" s="17">
        <v>45929</v>
      </c>
      <c r="E89" s="16">
        <v>0.41666666666666669</v>
      </c>
      <c r="F89" s="14" t="s">
        <v>33</v>
      </c>
      <c r="G89" s="13" t="str">
        <f t="shared" si="7"/>
        <v>Tuesday</v>
      </c>
      <c r="H89" s="17">
        <v>45930</v>
      </c>
      <c r="I89" s="16">
        <v>0.83333333333333337</v>
      </c>
      <c r="J89" s="14" t="s">
        <v>126</v>
      </c>
      <c r="K89" s="12" t="s">
        <v>20</v>
      </c>
      <c r="L89" s="14" t="s">
        <v>132</v>
      </c>
      <c r="M89" s="14" t="s">
        <v>25</v>
      </c>
      <c r="N89" s="14" t="s">
        <v>32</v>
      </c>
      <c r="O89" s="13" t="s">
        <v>103</v>
      </c>
      <c r="P89" s="13" t="s">
        <v>104</v>
      </c>
      <c r="Q89" s="33">
        <v>2143</v>
      </c>
    </row>
    <row r="90" spans="1:17" x14ac:dyDescent="0.25">
      <c r="A90" s="13">
        <f t="shared" si="9"/>
        <v>70</v>
      </c>
      <c r="B90" s="14" t="s">
        <v>35</v>
      </c>
      <c r="C90" s="13" t="str">
        <f t="shared" si="8"/>
        <v>Wednesday</v>
      </c>
      <c r="D90" s="15">
        <v>45931</v>
      </c>
      <c r="E90" s="16">
        <v>0.29166666666666669</v>
      </c>
      <c r="F90" s="14" t="s">
        <v>68</v>
      </c>
      <c r="G90" s="13" t="str">
        <f t="shared" si="7"/>
        <v>Wednesday</v>
      </c>
      <c r="H90" s="15">
        <v>45931</v>
      </c>
      <c r="I90" s="16">
        <v>0.91666666666666663</v>
      </c>
      <c r="J90" s="14" t="s">
        <v>64</v>
      </c>
      <c r="K90" s="12" t="s">
        <v>20</v>
      </c>
      <c r="L90" s="14" t="s">
        <v>34</v>
      </c>
      <c r="M90" s="14" t="s">
        <v>38</v>
      </c>
      <c r="N90" s="14" t="s">
        <v>32</v>
      </c>
      <c r="O90" s="13" t="s">
        <v>93</v>
      </c>
      <c r="P90" s="13" t="s">
        <v>104</v>
      </c>
      <c r="Q90" s="33">
        <v>3600</v>
      </c>
    </row>
    <row r="91" spans="1:17" x14ac:dyDescent="0.25">
      <c r="A91" s="13">
        <f t="shared" si="9"/>
        <v>71</v>
      </c>
      <c r="B91" s="19" t="s">
        <v>53</v>
      </c>
      <c r="C91" s="13" t="str">
        <f t="shared" si="8"/>
        <v>Wednesday</v>
      </c>
      <c r="D91" s="17">
        <v>45931</v>
      </c>
      <c r="E91" s="16">
        <v>0.5</v>
      </c>
      <c r="F91" s="14" t="s">
        <v>70</v>
      </c>
      <c r="G91" s="13" t="str">
        <f t="shared" si="7"/>
        <v>Thursday</v>
      </c>
      <c r="H91" s="17">
        <v>45932</v>
      </c>
      <c r="I91" s="16">
        <v>0.75</v>
      </c>
      <c r="J91" s="14" t="s">
        <v>64</v>
      </c>
      <c r="K91" s="28" t="s">
        <v>134</v>
      </c>
      <c r="L91" s="14" t="s">
        <v>54</v>
      </c>
      <c r="M91" s="14" t="s">
        <v>38</v>
      </c>
      <c r="N91" s="14" t="s">
        <v>17</v>
      </c>
      <c r="O91" s="13" t="s">
        <v>110</v>
      </c>
      <c r="P91" s="13" t="s">
        <v>83</v>
      </c>
      <c r="Q91" s="33">
        <v>2106</v>
      </c>
    </row>
    <row r="92" spans="1:17" x14ac:dyDescent="0.25">
      <c r="A92" s="13">
        <f t="shared" si="9"/>
        <v>72</v>
      </c>
      <c r="B92" s="19" t="s">
        <v>49</v>
      </c>
      <c r="C92" s="13" t="str">
        <f t="shared" si="8"/>
        <v>Thursday</v>
      </c>
      <c r="D92" s="17">
        <v>45932</v>
      </c>
      <c r="E92" s="16">
        <v>0.375</v>
      </c>
      <c r="F92" s="14" t="s">
        <v>70</v>
      </c>
      <c r="G92" s="13" t="str">
        <f t="shared" si="7"/>
        <v>Friday</v>
      </c>
      <c r="H92" s="17">
        <v>45933</v>
      </c>
      <c r="I92" s="16">
        <v>0.64583333333333337</v>
      </c>
      <c r="J92" s="14" t="s">
        <v>127</v>
      </c>
      <c r="K92" s="12" t="s">
        <v>20</v>
      </c>
      <c r="L92" s="14" t="s">
        <v>46</v>
      </c>
      <c r="M92" s="14" t="s">
        <v>38</v>
      </c>
      <c r="N92" s="14" t="s">
        <v>17</v>
      </c>
      <c r="O92" s="13" t="s">
        <v>111</v>
      </c>
      <c r="P92" s="13" t="s">
        <v>97</v>
      </c>
      <c r="Q92" s="33">
        <v>3883</v>
      </c>
    </row>
    <row r="93" spans="1:17" x14ac:dyDescent="0.25">
      <c r="A93" s="13">
        <f t="shared" si="9"/>
        <v>73</v>
      </c>
      <c r="B93" s="14" t="s">
        <v>28</v>
      </c>
      <c r="C93" s="13" t="str">
        <f t="shared" si="8"/>
        <v>Sunday</v>
      </c>
      <c r="D93" s="15">
        <v>45935</v>
      </c>
      <c r="E93" s="16">
        <v>0.29166666666666669</v>
      </c>
      <c r="F93" s="14" t="s">
        <v>63</v>
      </c>
      <c r="G93" s="13" t="str">
        <f t="shared" si="7"/>
        <v>Sunday</v>
      </c>
      <c r="H93" s="15">
        <v>45935</v>
      </c>
      <c r="I93" s="16">
        <v>0.66666666666666663</v>
      </c>
      <c r="J93" s="14" t="s">
        <v>70</v>
      </c>
      <c r="K93" s="12" t="s">
        <v>20</v>
      </c>
      <c r="L93" s="14" t="s">
        <v>34</v>
      </c>
      <c r="M93" s="14" t="s">
        <v>38</v>
      </c>
      <c r="N93" s="14" t="s">
        <v>12</v>
      </c>
      <c r="O93" s="13" t="s">
        <v>82</v>
      </c>
      <c r="P93" s="13" t="s">
        <v>83</v>
      </c>
      <c r="Q93" s="33">
        <v>3114</v>
      </c>
    </row>
    <row r="94" spans="1:17" x14ac:dyDescent="0.25">
      <c r="A94" s="25"/>
      <c r="B94" s="29" t="s">
        <v>119</v>
      </c>
      <c r="C94" s="25" t="str">
        <f t="shared" si="8"/>
        <v>Sunday</v>
      </c>
      <c r="D94" s="26">
        <v>45935</v>
      </c>
      <c r="E94" s="27"/>
      <c r="F94" s="24"/>
      <c r="G94" s="25" t="str">
        <f t="shared" si="7"/>
        <v xml:space="preserve"> </v>
      </c>
      <c r="H94" s="26"/>
      <c r="I94" s="27"/>
      <c r="J94" s="29" t="s">
        <v>24</v>
      </c>
      <c r="K94" s="28"/>
      <c r="L94" s="24"/>
      <c r="M94" s="24"/>
      <c r="N94" s="24"/>
      <c r="O94" s="13"/>
      <c r="P94" s="13"/>
      <c r="Q94" s="37"/>
    </row>
    <row r="95" spans="1:17" x14ac:dyDescent="0.25">
      <c r="A95" s="13">
        <f>A93+1</f>
        <v>74</v>
      </c>
      <c r="B95" s="14" t="s">
        <v>47</v>
      </c>
      <c r="C95" s="13" t="str">
        <f t="shared" si="8"/>
        <v>Monday</v>
      </c>
      <c r="D95" s="15">
        <v>45936</v>
      </c>
      <c r="E95" s="16">
        <v>0.29166666666666669</v>
      </c>
      <c r="F95" s="14" t="s">
        <v>61</v>
      </c>
      <c r="G95" s="13" t="str">
        <f t="shared" si="7"/>
        <v>Friday</v>
      </c>
      <c r="H95" s="15">
        <v>45205</v>
      </c>
      <c r="I95" s="16">
        <v>0.66666666666666663</v>
      </c>
      <c r="J95" s="23"/>
      <c r="K95" s="12" t="s">
        <v>20</v>
      </c>
      <c r="L95" s="14" t="s">
        <v>37</v>
      </c>
      <c r="M95" s="14" t="s">
        <v>121</v>
      </c>
      <c r="N95" s="14" t="s">
        <v>16</v>
      </c>
      <c r="O95" s="13" t="s">
        <v>105</v>
      </c>
      <c r="P95" s="13" t="s">
        <v>106</v>
      </c>
      <c r="Q95" s="33">
        <v>2124</v>
      </c>
    </row>
    <row r="96" spans="1:17" x14ac:dyDescent="0.25">
      <c r="A96" s="25"/>
      <c r="B96" s="29" t="s">
        <v>119</v>
      </c>
      <c r="C96" s="25" t="str">
        <f t="shared" si="8"/>
        <v>Monday</v>
      </c>
      <c r="D96" s="26">
        <v>45936</v>
      </c>
      <c r="E96" s="27"/>
      <c r="F96" s="24"/>
      <c r="G96" s="25" t="str">
        <f t="shared" si="7"/>
        <v xml:space="preserve"> </v>
      </c>
      <c r="H96" s="26"/>
      <c r="I96" s="27"/>
      <c r="J96" s="29" t="s">
        <v>24</v>
      </c>
      <c r="K96" s="28"/>
      <c r="L96" s="24"/>
      <c r="M96" s="24"/>
      <c r="N96" s="24"/>
      <c r="O96" s="13"/>
      <c r="P96" s="13"/>
      <c r="Q96" s="37"/>
    </row>
    <row r="97" spans="1:17" x14ac:dyDescent="0.25">
      <c r="A97" s="25"/>
      <c r="B97" s="29" t="s">
        <v>119</v>
      </c>
      <c r="C97" s="25" t="str">
        <f t="shared" si="8"/>
        <v>Tuesday</v>
      </c>
      <c r="D97" s="26">
        <v>45937</v>
      </c>
      <c r="E97" s="27"/>
      <c r="F97" s="24"/>
      <c r="G97" s="25" t="str">
        <f t="shared" si="7"/>
        <v xml:space="preserve"> </v>
      </c>
      <c r="H97" s="26"/>
      <c r="I97" s="27"/>
      <c r="J97" s="29" t="s">
        <v>24</v>
      </c>
      <c r="K97" s="28"/>
      <c r="L97" s="24"/>
      <c r="M97" s="24"/>
      <c r="N97" s="24"/>
      <c r="O97" s="13"/>
      <c r="P97" s="13"/>
      <c r="Q97" s="37"/>
    </row>
    <row r="98" spans="1:17" x14ac:dyDescent="0.25">
      <c r="A98" s="25"/>
      <c r="B98" s="29" t="s">
        <v>119</v>
      </c>
      <c r="C98" s="25" t="str">
        <f t="shared" si="8"/>
        <v>Wednesday</v>
      </c>
      <c r="D98" s="26">
        <v>45938</v>
      </c>
      <c r="E98" s="27"/>
      <c r="F98" s="24"/>
      <c r="G98" s="25" t="str">
        <f t="shared" si="7"/>
        <v xml:space="preserve"> </v>
      </c>
      <c r="H98" s="26"/>
      <c r="I98" s="27"/>
      <c r="J98" s="29" t="s">
        <v>24</v>
      </c>
      <c r="K98" s="28"/>
      <c r="L98" s="24"/>
      <c r="M98" s="24"/>
      <c r="N98" s="24"/>
      <c r="O98" s="13"/>
      <c r="P98" s="13"/>
      <c r="Q98" s="37"/>
    </row>
    <row r="99" spans="1:17" x14ac:dyDescent="0.25">
      <c r="A99" s="25"/>
      <c r="B99" s="29" t="s">
        <v>119</v>
      </c>
      <c r="C99" s="25" t="str">
        <f t="shared" si="8"/>
        <v>Thursday</v>
      </c>
      <c r="D99" s="26">
        <v>45939</v>
      </c>
      <c r="E99" s="27"/>
      <c r="F99" s="24"/>
      <c r="G99" s="25" t="str">
        <f t="shared" si="7"/>
        <v xml:space="preserve"> </v>
      </c>
      <c r="H99" s="26"/>
      <c r="I99" s="27"/>
      <c r="J99" s="29" t="s">
        <v>24</v>
      </c>
      <c r="K99" s="28"/>
      <c r="L99" s="24"/>
      <c r="M99" s="24"/>
      <c r="N99" s="24"/>
      <c r="O99" s="13"/>
      <c r="P99" s="13"/>
      <c r="Q99" s="37"/>
    </row>
    <row r="100" spans="1:17" x14ac:dyDescent="0.25">
      <c r="A100" s="25"/>
      <c r="B100" s="29" t="s">
        <v>119</v>
      </c>
      <c r="C100" s="25" t="str">
        <f t="shared" si="8"/>
        <v>Friday</v>
      </c>
      <c r="D100" s="26">
        <v>45940</v>
      </c>
      <c r="E100" s="27"/>
      <c r="F100" s="24"/>
      <c r="G100" s="25" t="str">
        <f t="shared" si="7"/>
        <v xml:space="preserve"> </v>
      </c>
      <c r="H100" s="26"/>
      <c r="I100" s="27"/>
      <c r="J100" s="29" t="s">
        <v>24</v>
      </c>
      <c r="K100" s="28"/>
      <c r="L100" s="24"/>
      <c r="M100" s="24"/>
      <c r="N100" s="24"/>
      <c r="O100" s="13"/>
      <c r="P100" s="13"/>
      <c r="Q100" s="37"/>
    </row>
    <row r="101" spans="1:17" x14ac:dyDescent="0.25">
      <c r="A101" s="25"/>
      <c r="B101" s="29" t="s">
        <v>119</v>
      </c>
      <c r="C101" s="25" t="str">
        <f t="shared" si="8"/>
        <v>Saturday</v>
      </c>
      <c r="D101" s="26">
        <v>45941</v>
      </c>
      <c r="E101" s="27"/>
      <c r="F101" s="24"/>
      <c r="G101" s="25" t="str">
        <f t="shared" si="7"/>
        <v xml:space="preserve"> </v>
      </c>
      <c r="H101" s="26"/>
      <c r="I101" s="27"/>
      <c r="J101" s="29" t="s">
        <v>24</v>
      </c>
      <c r="K101" s="28"/>
      <c r="L101" s="24"/>
      <c r="M101" s="24"/>
      <c r="N101" s="24"/>
      <c r="O101" s="13"/>
      <c r="P101" s="13"/>
      <c r="Q101" s="37"/>
    </row>
    <row r="102" spans="1:17" x14ac:dyDescent="0.25">
      <c r="A102" s="13">
        <f>A95+1</f>
        <v>75</v>
      </c>
      <c r="B102" s="14" t="s">
        <v>28</v>
      </c>
      <c r="C102" s="13" t="str">
        <f t="shared" si="8"/>
        <v>Sunday</v>
      </c>
      <c r="D102" s="15">
        <v>45942</v>
      </c>
      <c r="E102" s="16">
        <v>0.29166666666666669</v>
      </c>
      <c r="F102" s="14" t="s">
        <v>115</v>
      </c>
      <c r="G102" s="13" t="str">
        <f t="shared" si="7"/>
        <v>Sunday</v>
      </c>
      <c r="H102" s="15">
        <v>45942</v>
      </c>
      <c r="I102" s="16">
        <v>0.66666666666666663</v>
      </c>
      <c r="J102" s="14" t="s">
        <v>67</v>
      </c>
      <c r="K102" s="12" t="s">
        <v>20</v>
      </c>
      <c r="L102" s="14" t="s">
        <v>34</v>
      </c>
      <c r="M102" s="14" t="s">
        <v>38</v>
      </c>
      <c r="N102" s="14" t="s">
        <v>12</v>
      </c>
      <c r="O102" s="13" t="s">
        <v>82</v>
      </c>
      <c r="P102" s="13" t="s">
        <v>83</v>
      </c>
      <c r="Q102" s="33">
        <v>3114</v>
      </c>
    </row>
    <row r="103" spans="1:17" x14ac:dyDescent="0.25">
      <c r="A103" s="25"/>
      <c r="B103" s="29" t="s">
        <v>119</v>
      </c>
      <c r="C103" s="25" t="str">
        <f t="shared" ref="C103:C130" si="10">(IF(ISBLANK(D103)," ",TEXT(D103,"DDDD")))</f>
        <v>Sunday</v>
      </c>
      <c r="D103" s="26">
        <v>45942</v>
      </c>
      <c r="E103" s="27"/>
      <c r="F103" s="24"/>
      <c r="G103" s="25" t="str">
        <f t="shared" si="7"/>
        <v xml:space="preserve"> </v>
      </c>
      <c r="H103" s="26"/>
      <c r="I103" s="27"/>
      <c r="J103" s="29" t="s">
        <v>24</v>
      </c>
      <c r="K103" s="28"/>
      <c r="L103" s="24"/>
      <c r="M103" s="24"/>
      <c r="N103" s="24"/>
      <c r="O103" s="13"/>
      <c r="P103" s="13"/>
      <c r="Q103" s="37"/>
    </row>
    <row r="104" spans="1:17" x14ac:dyDescent="0.25">
      <c r="A104" s="13">
        <f>A102+1</f>
        <v>76</v>
      </c>
      <c r="B104" s="14" t="s">
        <v>35</v>
      </c>
      <c r="C104" s="13" t="str">
        <f t="shared" si="10"/>
        <v>Monday</v>
      </c>
      <c r="D104" s="15">
        <v>45943</v>
      </c>
      <c r="E104" s="16">
        <v>0.33333333333333331</v>
      </c>
      <c r="F104" s="14" t="s">
        <v>127</v>
      </c>
      <c r="G104" s="13" t="str">
        <f t="shared" si="7"/>
        <v>Monday</v>
      </c>
      <c r="H104" s="15">
        <v>45943</v>
      </c>
      <c r="I104" s="16">
        <v>0.91666666666666663</v>
      </c>
      <c r="J104" s="14" t="s">
        <v>67</v>
      </c>
      <c r="K104" s="12" t="s">
        <v>20</v>
      </c>
      <c r="L104" s="14" t="s">
        <v>34</v>
      </c>
      <c r="M104" s="14" t="s">
        <v>38</v>
      </c>
      <c r="N104" s="14" t="s">
        <v>32</v>
      </c>
      <c r="O104" s="13" t="s">
        <v>93</v>
      </c>
      <c r="P104" s="13" t="s">
        <v>104</v>
      </c>
      <c r="Q104" s="33">
        <v>3600</v>
      </c>
    </row>
    <row r="105" spans="1:17" x14ac:dyDescent="0.25">
      <c r="A105" s="25"/>
      <c r="B105" s="29" t="s">
        <v>119</v>
      </c>
      <c r="C105" s="25" t="str">
        <f t="shared" si="10"/>
        <v>Monday</v>
      </c>
      <c r="D105" s="26">
        <v>45943</v>
      </c>
      <c r="E105" s="27"/>
      <c r="F105" s="24"/>
      <c r="G105" s="25" t="str">
        <f t="shared" si="7"/>
        <v xml:space="preserve"> </v>
      </c>
      <c r="H105" s="26"/>
      <c r="I105" s="27"/>
      <c r="J105" s="29" t="s">
        <v>24</v>
      </c>
      <c r="K105" s="28"/>
      <c r="L105" s="24"/>
      <c r="M105" s="24"/>
      <c r="N105" s="24"/>
      <c r="O105" s="13"/>
      <c r="P105" s="13"/>
      <c r="Q105" s="37"/>
    </row>
    <row r="106" spans="1:17" x14ac:dyDescent="0.25">
      <c r="A106" s="13">
        <f>A104+1</f>
        <v>77</v>
      </c>
      <c r="B106" s="14" t="s">
        <v>53</v>
      </c>
      <c r="C106" s="13" t="str">
        <f t="shared" si="10"/>
        <v>Tuesday</v>
      </c>
      <c r="D106" s="17">
        <v>45944</v>
      </c>
      <c r="E106" s="16">
        <v>0.29166666666666669</v>
      </c>
      <c r="F106" s="14" t="s">
        <v>61</v>
      </c>
      <c r="G106" s="13" t="str">
        <f t="shared" si="7"/>
        <v>Wednesday</v>
      </c>
      <c r="H106" s="17">
        <v>45945</v>
      </c>
      <c r="I106" s="16">
        <v>0.83333333333333337</v>
      </c>
      <c r="J106" s="14" t="s">
        <v>67</v>
      </c>
      <c r="K106" s="12" t="s">
        <v>20</v>
      </c>
      <c r="L106" s="14" t="s">
        <v>54</v>
      </c>
      <c r="M106" s="14" t="s">
        <v>38</v>
      </c>
      <c r="N106" s="14" t="s">
        <v>17</v>
      </c>
      <c r="O106" s="13" t="s">
        <v>110</v>
      </c>
      <c r="P106" s="13" t="s">
        <v>83</v>
      </c>
      <c r="Q106" s="33">
        <v>2106</v>
      </c>
    </row>
    <row r="107" spans="1:17" x14ac:dyDescent="0.25">
      <c r="A107" s="25"/>
      <c r="B107" s="29" t="s">
        <v>119</v>
      </c>
      <c r="C107" s="25" t="str">
        <f t="shared" si="10"/>
        <v>Tuesday</v>
      </c>
      <c r="D107" s="26">
        <v>45944</v>
      </c>
      <c r="E107" s="27"/>
      <c r="F107" s="24"/>
      <c r="G107" s="25" t="str">
        <f t="shared" si="7"/>
        <v xml:space="preserve"> </v>
      </c>
      <c r="H107" s="26"/>
      <c r="I107" s="27"/>
      <c r="J107" s="29" t="s">
        <v>24</v>
      </c>
      <c r="K107" s="28"/>
      <c r="L107" s="24"/>
      <c r="M107" s="24"/>
      <c r="N107" s="24"/>
      <c r="O107" s="13"/>
      <c r="P107" s="13"/>
      <c r="Q107" s="37"/>
    </row>
    <row r="108" spans="1:17" x14ac:dyDescent="0.25">
      <c r="A108" s="13">
        <f>A106+1</f>
        <v>78</v>
      </c>
      <c r="B108" s="14" t="s">
        <v>45</v>
      </c>
      <c r="C108" s="13" t="str">
        <f t="shared" si="10"/>
        <v>Thursday</v>
      </c>
      <c r="D108" s="15">
        <v>45946</v>
      </c>
      <c r="E108" s="16">
        <v>0.33333333333333331</v>
      </c>
      <c r="F108" s="14"/>
      <c r="G108" s="13" t="str">
        <f t="shared" si="7"/>
        <v>Thursday</v>
      </c>
      <c r="H108" s="15">
        <v>45946</v>
      </c>
      <c r="I108" s="16">
        <v>0.75</v>
      </c>
      <c r="J108" s="14"/>
      <c r="K108" s="12" t="s">
        <v>20</v>
      </c>
      <c r="L108" s="14" t="s">
        <v>46</v>
      </c>
      <c r="M108" s="14" t="s">
        <v>38</v>
      </c>
      <c r="N108" s="14" t="s">
        <v>32</v>
      </c>
      <c r="O108" s="13" t="s">
        <v>111</v>
      </c>
      <c r="P108" s="13" t="s">
        <v>112</v>
      </c>
      <c r="Q108" s="33">
        <v>3998</v>
      </c>
    </row>
    <row r="109" spans="1:17" x14ac:dyDescent="0.25">
      <c r="A109" s="25"/>
      <c r="B109" s="29" t="s">
        <v>122</v>
      </c>
      <c r="C109" s="25" t="str">
        <f t="shared" si="10"/>
        <v>Friday</v>
      </c>
      <c r="D109" s="26">
        <v>45947</v>
      </c>
      <c r="E109" s="27"/>
      <c r="F109" s="24"/>
      <c r="G109" s="25" t="str">
        <f t="shared" si="7"/>
        <v>Friday</v>
      </c>
      <c r="H109" s="26">
        <v>45947</v>
      </c>
      <c r="I109" s="27"/>
      <c r="J109" s="24"/>
      <c r="K109" s="28"/>
      <c r="L109" s="24"/>
      <c r="M109" s="24"/>
      <c r="N109" s="24"/>
      <c r="O109" s="13"/>
      <c r="P109" s="13"/>
      <c r="Q109" s="37"/>
    </row>
    <row r="110" spans="1:17" x14ac:dyDescent="0.25">
      <c r="A110" s="13">
        <f>A108+1</f>
        <v>79</v>
      </c>
      <c r="B110" s="14" t="s">
        <v>28</v>
      </c>
      <c r="C110" s="13" t="str">
        <f t="shared" si="10"/>
        <v>Sunday</v>
      </c>
      <c r="D110" s="15">
        <v>45949</v>
      </c>
      <c r="E110" s="16">
        <v>0.29166666666666669</v>
      </c>
      <c r="F110" s="14" t="s">
        <v>61</v>
      </c>
      <c r="G110" s="13" t="str">
        <f t="shared" si="7"/>
        <v>Sunday</v>
      </c>
      <c r="H110" s="15">
        <v>45949</v>
      </c>
      <c r="I110" s="16">
        <v>0.66666666666666663</v>
      </c>
      <c r="J110" s="14" t="s">
        <v>62</v>
      </c>
      <c r="K110" s="12" t="s">
        <v>20</v>
      </c>
      <c r="L110" s="14" t="s">
        <v>34</v>
      </c>
      <c r="M110" s="14" t="s">
        <v>38</v>
      </c>
      <c r="N110" s="14" t="s">
        <v>12</v>
      </c>
      <c r="O110" s="13" t="s">
        <v>82</v>
      </c>
      <c r="P110" s="13" t="s">
        <v>83</v>
      </c>
      <c r="Q110" s="33">
        <v>3114</v>
      </c>
    </row>
    <row r="111" spans="1:17" x14ac:dyDescent="0.25">
      <c r="A111" s="13">
        <f t="shared" ref="A111:A130" si="11">A110+1</f>
        <v>80</v>
      </c>
      <c r="B111" s="14" t="s">
        <v>50</v>
      </c>
      <c r="C111" s="13" t="str">
        <f t="shared" si="10"/>
        <v>Tuesday</v>
      </c>
      <c r="D111" s="15">
        <v>45951</v>
      </c>
      <c r="E111" s="16">
        <v>0.5</v>
      </c>
      <c r="F111" s="14" t="s">
        <v>115</v>
      </c>
      <c r="G111" s="13" t="str">
        <f t="shared" si="7"/>
        <v>Tuesday</v>
      </c>
      <c r="H111" s="15">
        <v>45951</v>
      </c>
      <c r="I111" s="16">
        <v>0.95833333333333337</v>
      </c>
      <c r="J111" s="14" t="s">
        <v>127</v>
      </c>
      <c r="K111" s="12" t="s">
        <v>20</v>
      </c>
      <c r="L111" s="14" t="s">
        <v>46</v>
      </c>
      <c r="M111" s="14" t="s">
        <v>38</v>
      </c>
      <c r="N111" s="14" t="s">
        <v>32</v>
      </c>
      <c r="O111" s="13" t="s">
        <v>111</v>
      </c>
      <c r="P111" s="13" t="s">
        <v>112</v>
      </c>
      <c r="Q111" s="33">
        <v>3998</v>
      </c>
    </row>
    <row r="112" spans="1:17" x14ac:dyDescent="0.25">
      <c r="A112" s="25"/>
      <c r="B112" s="29" t="s">
        <v>122</v>
      </c>
      <c r="C112" s="25" t="str">
        <f>(IF(ISBLANK(D112)," ",TEXT(D112,"DDDD")))</f>
        <v>Wednesday</v>
      </c>
      <c r="D112" s="26">
        <v>45952</v>
      </c>
      <c r="E112" s="27"/>
      <c r="F112" s="24"/>
      <c r="G112" s="25" t="str">
        <f t="shared" si="7"/>
        <v xml:space="preserve"> </v>
      </c>
      <c r="H112" s="26"/>
      <c r="I112" s="27"/>
      <c r="J112" s="24"/>
      <c r="K112" s="28"/>
      <c r="L112" s="24"/>
      <c r="M112" s="24"/>
      <c r="N112" s="24"/>
      <c r="O112" s="13"/>
      <c r="P112" s="13"/>
      <c r="Q112" s="37"/>
    </row>
    <row r="113" spans="1:17" x14ac:dyDescent="0.25">
      <c r="A113" s="13">
        <f>A111+1</f>
        <v>81</v>
      </c>
      <c r="B113" s="14" t="s">
        <v>30</v>
      </c>
      <c r="C113" s="13" t="str">
        <f t="shared" si="10"/>
        <v>Friday</v>
      </c>
      <c r="D113" s="15">
        <v>45954</v>
      </c>
      <c r="E113" s="16">
        <v>0.33333333333333331</v>
      </c>
      <c r="F113" s="14" t="s">
        <v>68</v>
      </c>
      <c r="G113" s="13" t="str">
        <f t="shared" si="7"/>
        <v>Friday</v>
      </c>
      <c r="H113" s="15">
        <v>45954</v>
      </c>
      <c r="I113" s="16">
        <v>0.91666666666666663</v>
      </c>
      <c r="J113" s="14" t="s">
        <v>67</v>
      </c>
      <c r="K113" s="12" t="s">
        <v>20</v>
      </c>
      <c r="L113" s="14" t="s">
        <v>34</v>
      </c>
      <c r="M113" s="14" t="s">
        <v>38</v>
      </c>
      <c r="N113" s="14" t="s">
        <v>32</v>
      </c>
      <c r="O113" s="13" t="s">
        <v>86</v>
      </c>
      <c r="P113" s="13" t="s">
        <v>87</v>
      </c>
      <c r="Q113" s="33">
        <v>1974</v>
      </c>
    </row>
    <row r="114" spans="1:17" x14ac:dyDescent="0.25">
      <c r="A114" s="25"/>
      <c r="B114" s="29" t="s">
        <v>122</v>
      </c>
      <c r="C114" s="25" t="str">
        <f>(IF(ISBLANK(D114)," ",TEXT(D114,"DDDD")))</f>
        <v>Saturday</v>
      </c>
      <c r="D114" s="26">
        <v>45955</v>
      </c>
      <c r="E114" s="27"/>
      <c r="F114" s="24"/>
      <c r="G114" s="25" t="str">
        <f t="shared" si="7"/>
        <v xml:space="preserve"> </v>
      </c>
      <c r="H114" s="26"/>
      <c r="I114" s="27"/>
      <c r="J114" s="24"/>
      <c r="K114" s="28"/>
      <c r="L114" s="24"/>
      <c r="M114" s="24"/>
      <c r="N114" s="24"/>
      <c r="O114" s="13"/>
      <c r="P114" s="13"/>
      <c r="Q114" s="37"/>
    </row>
    <row r="115" spans="1:17" x14ac:dyDescent="0.25">
      <c r="A115" s="25"/>
      <c r="B115" s="29" t="s">
        <v>122</v>
      </c>
      <c r="C115" s="25" t="str">
        <f>(IF(ISBLANK(D115)," ",TEXT(D115,"DDDD")))</f>
        <v>Sunday</v>
      </c>
      <c r="D115" s="26">
        <v>45956</v>
      </c>
      <c r="E115" s="27"/>
      <c r="F115" s="24"/>
      <c r="G115" s="25" t="str">
        <f t="shared" si="7"/>
        <v xml:space="preserve"> </v>
      </c>
      <c r="H115" s="26"/>
      <c r="I115" s="27"/>
      <c r="J115" s="24"/>
      <c r="K115" s="28"/>
      <c r="L115" s="24"/>
      <c r="M115" s="24"/>
      <c r="N115" s="24"/>
      <c r="O115" s="13"/>
      <c r="P115" s="13"/>
      <c r="Q115" s="37"/>
    </row>
    <row r="116" spans="1:17" x14ac:dyDescent="0.25">
      <c r="A116" s="13">
        <f>A113+1</f>
        <v>82</v>
      </c>
      <c r="B116" s="14" t="s">
        <v>35</v>
      </c>
      <c r="C116" s="13" t="str">
        <f t="shared" si="10"/>
        <v>Monday</v>
      </c>
      <c r="D116" s="15">
        <v>45957</v>
      </c>
      <c r="E116" s="16">
        <v>0.33333333333333331</v>
      </c>
      <c r="F116" s="14" t="s">
        <v>127</v>
      </c>
      <c r="G116" s="13" t="str">
        <f t="shared" si="7"/>
        <v>Monday</v>
      </c>
      <c r="H116" s="15">
        <v>45957</v>
      </c>
      <c r="I116" s="16">
        <v>0.91666666666666663</v>
      </c>
      <c r="J116" s="14" t="s">
        <v>67</v>
      </c>
      <c r="K116" s="12" t="s">
        <v>20</v>
      </c>
      <c r="L116" s="14" t="s">
        <v>34</v>
      </c>
      <c r="M116" s="14" t="s">
        <v>38</v>
      </c>
      <c r="N116" s="14" t="s">
        <v>32</v>
      </c>
      <c r="O116" s="13" t="s">
        <v>93</v>
      </c>
      <c r="P116" s="13" t="s">
        <v>104</v>
      </c>
      <c r="Q116" s="33">
        <v>3600</v>
      </c>
    </row>
    <row r="117" spans="1:17" x14ac:dyDescent="0.25">
      <c r="A117" s="13">
        <f t="shared" si="11"/>
        <v>83</v>
      </c>
      <c r="B117" s="14" t="s">
        <v>28</v>
      </c>
      <c r="C117" s="13" t="str">
        <f t="shared" si="10"/>
        <v>Thursday</v>
      </c>
      <c r="D117" s="15">
        <v>45960</v>
      </c>
      <c r="E117" s="16">
        <v>0.29166666666666669</v>
      </c>
      <c r="F117" s="14" t="s">
        <v>63</v>
      </c>
      <c r="G117" s="13" t="str">
        <f t="shared" si="7"/>
        <v>Thursday</v>
      </c>
      <c r="H117" s="15">
        <v>45960</v>
      </c>
      <c r="I117" s="16">
        <v>0.66666666666666663</v>
      </c>
      <c r="J117" s="14" t="s">
        <v>21</v>
      </c>
      <c r="K117" s="12" t="s">
        <v>20</v>
      </c>
      <c r="L117" s="14" t="s">
        <v>34</v>
      </c>
      <c r="M117" s="14" t="s">
        <v>38</v>
      </c>
      <c r="N117" s="14" t="s">
        <v>12</v>
      </c>
      <c r="O117" s="13" t="s">
        <v>82</v>
      </c>
      <c r="P117" s="13" t="s">
        <v>83</v>
      </c>
      <c r="Q117" s="33">
        <v>3114</v>
      </c>
    </row>
    <row r="118" spans="1:17" x14ac:dyDescent="0.25">
      <c r="A118" s="13">
        <f t="shared" si="11"/>
        <v>84</v>
      </c>
      <c r="B118" s="14" t="s">
        <v>53</v>
      </c>
      <c r="C118" s="13" t="str">
        <f t="shared" si="10"/>
        <v>Tuesday</v>
      </c>
      <c r="D118" s="17">
        <v>45965</v>
      </c>
      <c r="E118" s="16">
        <v>0.29166666666666669</v>
      </c>
      <c r="F118" s="14" t="s">
        <v>114</v>
      </c>
      <c r="G118" s="13" t="str">
        <f t="shared" si="7"/>
        <v>Wednesday</v>
      </c>
      <c r="H118" s="17">
        <v>45966</v>
      </c>
      <c r="I118" s="16">
        <v>0.83333333333333337</v>
      </c>
      <c r="J118" s="14" t="s">
        <v>61</v>
      </c>
      <c r="K118" s="12" t="s">
        <v>20</v>
      </c>
      <c r="L118" s="14" t="s">
        <v>54</v>
      </c>
      <c r="M118" s="14" t="s">
        <v>38</v>
      </c>
      <c r="N118" s="14" t="s">
        <v>17</v>
      </c>
      <c r="O118" s="13" t="s">
        <v>110</v>
      </c>
      <c r="P118" s="13" t="s">
        <v>83</v>
      </c>
      <c r="Q118" s="33">
        <v>2106</v>
      </c>
    </row>
    <row r="119" spans="1:17" x14ac:dyDescent="0.25">
      <c r="A119" s="25"/>
      <c r="B119" s="63" t="s">
        <v>122</v>
      </c>
      <c r="C119" s="25" t="str">
        <f>(IF(ISBLANK(D119)," ",TEXT(D119,"DDDD")))</f>
        <v>Friday</v>
      </c>
      <c r="D119" s="26">
        <v>45968</v>
      </c>
      <c r="E119" s="27"/>
      <c r="F119" s="24"/>
      <c r="G119" s="25" t="str">
        <f t="shared" si="7"/>
        <v xml:space="preserve"> </v>
      </c>
      <c r="H119" s="26"/>
      <c r="I119" s="27"/>
      <c r="J119" s="24"/>
      <c r="K119" s="28"/>
      <c r="L119" s="24"/>
      <c r="M119" s="24"/>
      <c r="N119" s="24"/>
      <c r="O119" s="13"/>
      <c r="P119" s="13"/>
      <c r="Q119" s="37"/>
    </row>
    <row r="120" spans="1:17" x14ac:dyDescent="0.25">
      <c r="A120" s="13">
        <f>A118+1</f>
        <v>85</v>
      </c>
      <c r="B120" s="14" t="s">
        <v>28</v>
      </c>
      <c r="C120" s="13" t="str">
        <f t="shared" si="10"/>
        <v>Saturday</v>
      </c>
      <c r="D120" s="15">
        <v>45976</v>
      </c>
      <c r="E120" s="16">
        <v>0.29166666666666669</v>
      </c>
      <c r="F120" s="14" t="s">
        <v>61</v>
      </c>
      <c r="G120" s="13" t="str">
        <f t="shared" si="7"/>
        <v>Saturday</v>
      </c>
      <c r="H120" s="15">
        <v>45976</v>
      </c>
      <c r="I120" s="16">
        <v>0.66666666666666663</v>
      </c>
      <c r="J120" s="14" t="s">
        <v>62</v>
      </c>
      <c r="K120" s="12" t="s">
        <v>20</v>
      </c>
      <c r="L120" s="14" t="s">
        <v>34</v>
      </c>
      <c r="M120" s="14" t="s">
        <v>38</v>
      </c>
      <c r="N120" s="14" t="s">
        <v>12</v>
      </c>
      <c r="O120" s="13" t="s">
        <v>82</v>
      </c>
      <c r="P120" s="13" t="s">
        <v>83</v>
      </c>
      <c r="Q120" s="33">
        <v>3114</v>
      </c>
    </row>
    <row r="121" spans="1:17" x14ac:dyDescent="0.25">
      <c r="A121" s="25"/>
      <c r="B121" s="29" t="s">
        <v>136</v>
      </c>
      <c r="C121" s="25" t="str">
        <f>(IF(ISBLANK(D121)," ",TEXT(D121,"DDDD")))</f>
        <v>Monday</v>
      </c>
      <c r="D121" s="26">
        <v>45978</v>
      </c>
      <c r="E121" s="27"/>
      <c r="F121" s="24"/>
      <c r="G121" s="25" t="str">
        <f t="shared" si="7"/>
        <v xml:space="preserve"> </v>
      </c>
      <c r="H121" s="26"/>
      <c r="I121" s="27"/>
      <c r="J121" s="24"/>
      <c r="K121" s="28"/>
      <c r="L121" s="24"/>
      <c r="M121" s="24"/>
      <c r="N121" s="24"/>
      <c r="O121" s="13"/>
      <c r="P121" s="13"/>
      <c r="Q121" s="37"/>
    </row>
    <row r="122" spans="1:17" x14ac:dyDescent="0.25">
      <c r="A122" s="25"/>
      <c r="B122" s="63" t="s">
        <v>122</v>
      </c>
      <c r="C122" s="25" t="str">
        <f>(IF(ISBLANK(D122)," ",TEXT(D122,"DDDD")))</f>
        <v>Monday</v>
      </c>
      <c r="D122" s="26">
        <v>45978</v>
      </c>
      <c r="E122" s="27"/>
      <c r="F122" s="24"/>
      <c r="G122" s="25" t="str">
        <f t="shared" si="7"/>
        <v>Wednesday</v>
      </c>
      <c r="H122" s="26">
        <v>45980</v>
      </c>
      <c r="I122" s="27"/>
      <c r="J122" s="24"/>
      <c r="K122" s="28"/>
      <c r="L122" s="24"/>
      <c r="M122" s="24"/>
      <c r="N122" s="24"/>
      <c r="O122" s="13"/>
      <c r="P122" s="13"/>
      <c r="Q122" s="37"/>
    </row>
    <row r="123" spans="1:17" x14ac:dyDescent="0.25">
      <c r="A123" s="25"/>
      <c r="B123" s="63" t="s">
        <v>122</v>
      </c>
      <c r="C123" s="25" t="str">
        <f>(IF(ISBLANK(D123)," ",TEXT(D123,"DDDD")))</f>
        <v>Wednesday</v>
      </c>
      <c r="D123" s="26">
        <v>45980</v>
      </c>
      <c r="E123" s="27"/>
      <c r="F123" s="24"/>
      <c r="G123" s="25" t="str">
        <f t="shared" si="7"/>
        <v>Friday</v>
      </c>
      <c r="H123" s="26">
        <v>45982</v>
      </c>
      <c r="I123" s="27"/>
      <c r="J123" s="24"/>
      <c r="K123" s="28"/>
      <c r="L123" s="24"/>
      <c r="M123" s="24"/>
      <c r="N123" s="24"/>
      <c r="O123" s="13"/>
      <c r="P123" s="13"/>
      <c r="Q123" s="37"/>
    </row>
    <row r="124" spans="1:17" x14ac:dyDescent="0.25">
      <c r="A124" s="13">
        <f>A120+1</f>
        <v>86</v>
      </c>
      <c r="B124" s="14" t="s">
        <v>28</v>
      </c>
      <c r="C124" s="13" t="str">
        <f t="shared" si="10"/>
        <v>Wednesday</v>
      </c>
      <c r="D124" s="15">
        <v>45987</v>
      </c>
      <c r="E124" s="16">
        <v>0.29166666666666669</v>
      </c>
      <c r="F124" s="14" t="s">
        <v>63</v>
      </c>
      <c r="G124" s="13" t="str">
        <f t="shared" si="7"/>
        <v>Wednesday</v>
      </c>
      <c r="H124" s="15">
        <v>45987</v>
      </c>
      <c r="I124" s="16">
        <v>0.66666666666666663</v>
      </c>
      <c r="J124" s="14" t="s">
        <v>64</v>
      </c>
      <c r="K124" s="12" t="s">
        <v>20</v>
      </c>
      <c r="L124" s="14" t="s">
        <v>34</v>
      </c>
      <c r="M124" s="14" t="s">
        <v>38</v>
      </c>
      <c r="N124" s="14" t="s">
        <v>12</v>
      </c>
      <c r="O124" s="13" t="s">
        <v>82</v>
      </c>
      <c r="P124" s="13" t="s">
        <v>83</v>
      </c>
      <c r="Q124" s="33">
        <v>3114</v>
      </c>
    </row>
    <row r="125" spans="1:17" x14ac:dyDescent="0.25">
      <c r="A125" s="13">
        <f t="shared" si="11"/>
        <v>87</v>
      </c>
      <c r="B125" s="14" t="s">
        <v>28</v>
      </c>
      <c r="C125" s="13" t="str">
        <f t="shared" si="10"/>
        <v>Monday</v>
      </c>
      <c r="D125" s="15">
        <v>45992</v>
      </c>
      <c r="E125" s="16">
        <v>0.29166666666666669</v>
      </c>
      <c r="F125" s="14" t="s">
        <v>61</v>
      </c>
      <c r="G125" s="13" t="str">
        <f t="shared" si="7"/>
        <v>Monday</v>
      </c>
      <c r="H125" s="15">
        <v>45992</v>
      </c>
      <c r="I125" s="16">
        <v>0.66666666666666663</v>
      </c>
      <c r="J125" s="14" t="s">
        <v>66</v>
      </c>
      <c r="K125" s="12" t="s">
        <v>20</v>
      </c>
      <c r="L125" s="14" t="s">
        <v>34</v>
      </c>
      <c r="M125" s="14" t="s">
        <v>38</v>
      </c>
      <c r="N125" s="14" t="s">
        <v>12</v>
      </c>
      <c r="O125" s="13" t="s">
        <v>82</v>
      </c>
      <c r="P125" s="13" t="s">
        <v>83</v>
      </c>
      <c r="Q125" s="33">
        <v>3114</v>
      </c>
    </row>
    <row r="126" spans="1:17" x14ac:dyDescent="0.25">
      <c r="A126" s="25"/>
      <c r="B126" s="63" t="s">
        <v>122</v>
      </c>
      <c r="C126" s="25" t="str">
        <f>(IF(ISBLANK(D126)," ",TEXT(D126,"DDDD")))</f>
        <v>Friday</v>
      </c>
      <c r="D126" s="26">
        <v>45996</v>
      </c>
      <c r="E126" s="27"/>
      <c r="F126" s="24"/>
      <c r="G126" s="25" t="str">
        <f t="shared" si="7"/>
        <v xml:space="preserve"> </v>
      </c>
      <c r="H126" s="26"/>
      <c r="I126" s="27"/>
      <c r="J126" s="24"/>
      <c r="K126" s="28"/>
      <c r="L126" s="24"/>
      <c r="M126" s="24"/>
      <c r="N126" s="24"/>
      <c r="O126" s="13"/>
      <c r="P126" s="13"/>
      <c r="Q126" s="37"/>
    </row>
    <row r="127" spans="1:17" x14ac:dyDescent="0.25">
      <c r="A127" s="13">
        <f>A125+1</f>
        <v>88</v>
      </c>
      <c r="B127" s="14" t="s">
        <v>48</v>
      </c>
      <c r="C127" s="13" t="str">
        <f t="shared" si="10"/>
        <v>Sunday</v>
      </c>
      <c r="D127" s="15">
        <v>45998</v>
      </c>
      <c r="E127" s="16">
        <v>0.29166666666666669</v>
      </c>
      <c r="F127" s="14" t="s">
        <v>62</v>
      </c>
      <c r="G127" s="13" t="str">
        <f t="shared" si="7"/>
        <v>Sunday</v>
      </c>
      <c r="H127" s="15">
        <v>45998</v>
      </c>
      <c r="I127" s="16">
        <v>0.66666666666666663</v>
      </c>
      <c r="J127" s="14" t="s">
        <v>31</v>
      </c>
      <c r="K127" s="12" t="s">
        <v>20</v>
      </c>
      <c r="L127" s="14" t="s">
        <v>34</v>
      </c>
      <c r="M127" s="14" t="s">
        <v>38</v>
      </c>
      <c r="N127" s="14" t="s">
        <v>12</v>
      </c>
      <c r="O127" s="13" t="s">
        <v>86</v>
      </c>
      <c r="P127" s="13" t="s">
        <v>83</v>
      </c>
      <c r="Q127" s="33">
        <v>1974</v>
      </c>
    </row>
    <row r="128" spans="1:17" x14ac:dyDescent="0.25">
      <c r="A128" s="25"/>
      <c r="B128" s="29" t="s">
        <v>122</v>
      </c>
      <c r="C128" s="25" t="str">
        <f>(IF(ISBLANK(D128)," ",TEXT(D128,"DDDD")))</f>
        <v>Friday</v>
      </c>
      <c r="D128" s="26">
        <v>46003</v>
      </c>
      <c r="E128" s="27"/>
      <c r="F128" s="24"/>
      <c r="G128" s="25" t="str">
        <f t="shared" si="7"/>
        <v xml:space="preserve"> </v>
      </c>
      <c r="H128" s="26"/>
      <c r="I128" s="27"/>
      <c r="J128" s="24"/>
      <c r="K128" s="28"/>
      <c r="L128" s="24"/>
      <c r="M128" s="24"/>
      <c r="N128" s="24"/>
      <c r="O128" s="13"/>
      <c r="P128" s="13"/>
      <c r="Q128" s="37"/>
    </row>
    <row r="129" spans="1:17" x14ac:dyDescent="0.25">
      <c r="A129" s="13">
        <f>A127+1</f>
        <v>89</v>
      </c>
      <c r="B129" s="14" t="s">
        <v>28</v>
      </c>
      <c r="C129" s="13" t="str">
        <f t="shared" si="10"/>
        <v>Wednesday</v>
      </c>
      <c r="D129" s="15">
        <v>46008</v>
      </c>
      <c r="E129" s="16">
        <v>0.29166666666666669</v>
      </c>
      <c r="F129" s="14" t="s">
        <v>61</v>
      </c>
      <c r="G129" s="13" t="str">
        <f t="shared" si="7"/>
        <v>Wednesday</v>
      </c>
      <c r="H129" s="15">
        <v>46008</v>
      </c>
      <c r="I129" s="16">
        <v>0.66666666666666663</v>
      </c>
      <c r="J129" s="14" t="s">
        <v>21</v>
      </c>
      <c r="K129" s="12" t="s">
        <v>20</v>
      </c>
      <c r="L129" s="14" t="s">
        <v>34</v>
      </c>
      <c r="M129" s="14" t="s">
        <v>38</v>
      </c>
      <c r="N129" s="14" t="s">
        <v>12</v>
      </c>
      <c r="O129" s="13" t="s">
        <v>82</v>
      </c>
      <c r="P129" s="13" t="s">
        <v>83</v>
      </c>
      <c r="Q129" s="33">
        <v>3114</v>
      </c>
    </row>
    <row r="130" spans="1:17" x14ac:dyDescent="0.25">
      <c r="A130" s="13">
        <f t="shared" si="11"/>
        <v>90</v>
      </c>
      <c r="B130" s="14" t="s">
        <v>117</v>
      </c>
      <c r="C130" s="13" t="str">
        <f t="shared" si="10"/>
        <v>Friday</v>
      </c>
      <c r="D130" s="15">
        <v>46010</v>
      </c>
      <c r="E130" s="16">
        <v>0.60416666666666663</v>
      </c>
      <c r="F130" s="14" t="s">
        <v>67</v>
      </c>
      <c r="G130" s="13" t="str">
        <f t="shared" ref="G130:G131" si="12">(IF(ISBLANK(H130)," ",TEXT(H130,"DDDD")))</f>
        <v>Sunday</v>
      </c>
      <c r="H130" s="15">
        <v>46012</v>
      </c>
      <c r="I130" s="16">
        <v>0.58333333333333337</v>
      </c>
      <c r="J130" s="14" t="s">
        <v>128</v>
      </c>
      <c r="K130" s="12" t="s">
        <v>20</v>
      </c>
      <c r="L130" s="14" t="s">
        <v>37</v>
      </c>
      <c r="M130" s="14" t="s">
        <v>25</v>
      </c>
      <c r="N130" s="14" t="s">
        <v>32</v>
      </c>
      <c r="O130" s="13"/>
      <c r="P130" s="13"/>
      <c r="Q130" s="37"/>
    </row>
    <row r="131" spans="1:17" x14ac:dyDescent="0.25">
      <c r="A131" s="25"/>
      <c r="B131" s="29" t="s">
        <v>122</v>
      </c>
      <c r="C131" s="25" t="str">
        <f>(IF(ISBLANK(D131)," ",TEXT(D131,"DDDD")))</f>
        <v>Saturday</v>
      </c>
      <c r="D131" s="26">
        <v>46018</v>
      </c>
      <c r="E131" s="27"/>
      <c r="F131" s="24"/>
      <c r="G131" s="25" t="str">
        <f t="shared" si="12"/>
        <v xml:space="preserve"> </v>
      </c>
      <c r="H131" s="26"/>
      <c r="I131" s="27"/>
      <c r="J131" s="24"/>
      <c r="K131" s="28"/>
      <c r="L131" s="24"/>
      <c r="M131" s="24"/>
      <c r="N131" s="24"/>
      <c r="O131" s="13"/>
      <c r="P131" s="13"/>
      <c r="Q131" s="37"/>
    </row>
    <row r="132" spans="1:17" x14ac:dyDescent="0.25">
      <c r="A132" s="2" t="s">
        <v>44</v>
      </c>
      <c r="B132" s="3"/>
      <c r="C132" s="2"/>
      <c r="D132" s="2"/>
      <c r="E132" s="2"/>
      <c r="F132" s="3"/>
      <c r="G132" s="2"/>
      <c r="H132" s="2"/>
      <c r="I132" s="2"/>
      <c r="J132" s="3"/>
      <c r="K132" s="1">
        <f>COUNTIF(Table1[Berth],"Pier 35S")</f>
        <v>4</v>
      </c>
      <c r="L132" s="3"/>
      <c r="M132" s="3"/>
      <c r="N132" s="3"/>
      <c r="O132" s="2"/>
      <c r="P132" s="2"/>
      <c r="Q132" s="34">
        <f>SUBTOTAL(109,Table1[Passengers])</f>
        <v>218416</v>
      </c>
    </row>
    <row r="133" spans="1:17" x14ac:dyDescent="0.25">
      <c r="B133" s="3"/>
      <c r="C133" s="2"/>
      <c r="D133" s="4"/>
      <c r="E133" s="5"/>
      <c r="F133" s="3"/>
      <c r="G133" s="2"/>
      <c r="H133" s="4"/>
      <c r="I133" s="5"/>
      <c r="J133" s="3"/>
      <c r="K133" s="1"/>
      <c r="L133" s="3"/>
      <c r="M133" s="3"/>
      <c r="N133" s="3"/>
      <c r="O133" s="2"/>
      <c r="P133" s="2"/>
      <c r="Q133" s="31"/>
    </row>
    <row r="134" spans="1:17" x14ac:dyDescent="0.25">
      <c r="B134" s="6" t="s">
        <v>13</v>
      </c>
      <c r="C134" s="2"/>
      <c r="D134" s="2"/>
      <c r="E134" s="5"/>
      <c r="F134" s="3"/>
      <c r="G134" s="2"/>
      <c r="H134" s="4"/>
      <c r="I134" s="5"/>
      <c r="J134" s="7" t="s">
        <v>15</v>
      </c>
      <c r="K134" s="7">
        <f>COUNTIF(Table1[Berth],"Pier 35S")</f>
        <v>4</v>
      </c>
      <c r="M134" s="3"/>
      <c r="N134" s="3"/>
      <c r="O134" s="2"/>
      <c r="P134" s="2"/>
      <c r="Q134" s="31"/>
    </row>
    <row r="135" spans="1:17" x14ac:dyDescent="0.25">
      <c r="B135" s="9" t="s">
        <v>14</v>
      </c>
      <c r="C135" s="2"/>
      <c r="D135" s="4"/>
      <c r="E135" s="5"/>
      <c r="F135" s="3"/>
      <c r="G135" s="2"/>
      <c r="H135" s="4"/>
      <c r="I135" s="5"/>
      <c r="J135" s="10" t="s">
        <v>51</v>
      </c>
      <c r="K135" s="10">
        <f>COUNTIF(Table1[Berth],"Pier 30-32")</f>
        <v>0</v>
      </c>
      <c r="M135" s="3"/>
      <c r="N135" s="3"/>
      <c r="O135" s="2"/>
      <c r="P135" s="2"/>
      <c r="Q135" s="31"/>
    </row>
    <row r="136" spans="1:17" x14ac:dyDescent="0.25">
      <c r="B136" s="11" t="s">
        <v>118</v>
      </c>
      <c r="C136" s="2"/>
      <c r="D136" s="4"/>
      <c r="E136" s="5"/>
      <c r="F136" s="3"/>
      <c r="G136" s="2"/>
      <c r="H136" s="4"/>
      <c r="I136" s="5"/>
      <c r="J136" s="61" t="s">
        <v>135</v>
      </c>
      <c r="K136" s="62">
        <f>COUNTIF(Table1[Berth],"Pier 80")</f>
        <v>7</v>
      </c>
      <c r="L136" s="3"/>
      <c r="M136" s="3"/>
      <c r="N136" s="3"/>
      <c r="O136" s="2"/>
      <c r="P136" s="2"/>
      <c r="Q136" s="31"/>
    </row>
    <row r="137" spans="1:17" x14ac:dyDescent="0.25">
      <c r="B137" s="8"/>
      <c r="C137" s="2"/>
      <c r="D137" s="4"/>
      <c r="E137" s="5"/>
      <c r="F137" s="3"/>
      <c r="G137" s="2"/>
      <c r="H137" s="4"/>
      <c r="I137" s="5"/>
      <c r="J137" s="3"/>
      <c r="K137" s="1"/>
      <c r="L137" s="3"/>
      <c r="M137" s="3"/>
      <c r="N137" s="3"/>
      <c r="O137" s="2"/>
      <c r="P137" s="2"/>
      <c r="Q137" s="31"/>
    </row>
  </sheetData>
  <conditionalFormatting sqref="E134:E136 I134:I136">
    <cfRule type="cellIs" dxfId="42" priority="9" operator="equal">
      <formula>"TBD"</formula>
    </cfRule>
  </conditionalFormatting>
  <conditionalFormatting sqref="J134:J135">
    <cfRule type="cellIs" dxfId="41" priority="3" operator="equal">
      <formula>"Pier 35N"</formula>
    </cfRule>
    <cfRule type="cellIs" dxfId="40" priority="4" operator="equal">
      <formula>"Pier 35S"</formula>
    </cfRule>
  </conditionalFormatting>
  <conditionalFormatting sqref="K1:K131 K133 K137:K1048576">
    <cfRule type="cellIs" dxfId="39" priority="16" operator="equal">
      <formula>"Pier 30-32"</formula>
    </cfRule>
    <cfRule type="cellIs" dxfId="38" priority="17" operator="equal">
      <formula>"Pier 35S"</formula>
    </cfRule>
  </conditionalFormatting>
  <conditionalFormatting sqref="K134:K136">
    <cfRule type="cellIs" dxfId="37" priority="1" operator="equal">
      <formula>"Pier 35N"</formula>
    </cfRule>
    <cfRule type="cellIs" dxfId="36" priority="2" operator="equal">
      <formula>"Pier 35S"</formula>
    </cfRule>
  </conditionalFormatting>
  <pageMargins left="0.25" right="0.25" top="0.75" bottom="0.75" header="0.3" footer="0.3"/>
  <pageSetup paperSize="17" orientation="landscape" r:id="rId1"/>
  <headerFooter>
    <oddHeader>&amp;L&amp;G&amp;C 2025 Cruise Terminal Schedule
(Updated &amp;D)&amp;R&amp;G &amp;K00+000___</oddHeader>
  </headerFooter>
  <legacyDrawing r:id="rId2"/>
  <legacyDrawingHF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7301F-7A9E-4402-9334-4D6236FC5987}">
  <dimension ref="A1:L14"/>
  <sheetViews>
    <sheetView workbookViewId="0">
      <selection activeCell="L14" sqref="A1:L14"/>
    </sheetView>
  </sheetViews>
  <sheetFormatPr defaultRowHeight="15" x14ac:dyDescent="0.25"/>
  <cols>
    <col min="1" max="1" width="17" bestFit="1" customWidth="1"/>
    <col min="2" max="2" width="10.85546875" bestFit="1" customWidth="1"/>
    <col min="3" max="3" width="11.28515625" bestFit="1" customWidth="1"/>
    <col min="4" max="4" width="9.7109375" bestFit="1" customWidth="1"/>
    <col min="5" max="5" width="18.7109375" bestFit="1" customWidth="1"/>
    <col min="6" max="6" width="10.85546875" bestFit="1" customWidth="1"/>
    <col min="7" max="7" width="11.28515625" bestFit="1" customWidth="1"/>
    <col min="8" max="8" width="9.7109375" bestFit="1" customWidth="1"/>
    <col min="9" max="9" width="17.28515625" bestFit="1" customWidth="1"/>
    <col min="10" max="10" width="8.5703125" bestFit="1" customWidth="1"/>
    <col min="11" max="11" width="17" bestFit="1" customWidth="1"/>
    <col min="12" max="12" width="10.7109375" bestFit="1" customWidth="1"/>
  </cols>
  <sheetData>
    <row r="1" spans="1:12" x14ac:dyDescent="0.25">
      <c r="A1" s="44" t="s">
        <v>1</v>
      </c>
      <c r="B1" s="44" t="s">
        <v>2</v>
      </c>
      <c r="C1" s="45" t="s">
        <v>74</v>
      </c>
      <c r="D1" s="46" t="s">
        <v>73</v>
      </c>
      <c r="E1" s="47" t="s">
        <v>3</v>
      </c>
      <c r="F1" s="44" t="s">
        <v>4</v>
      </c>
      <c r="G1" s="45" t="s">
        <v>75</v>
      </c>
      <c r="H1" s="46" t="s">
        <v>76</v>
      </c>
      <c r="I1" s="44" t="s">
        <v>5</v>
      </c>
      <c r="J1" s="44" t="s">
        <v>6</v>
      </c>
      <c r="K1" s="44" t="s">
        <v>7</v>
      </c>
      <c r="L1" s="44" t="s">
        <v>8</v>
      </c>
    </row>
    <row r="2" spans="1:12" x14ac:dyDescent="0.25">
      <c r="A2" s="48" t="s">
        <v>28</v>
      </c>
      <c r="B2" s="49" t="str">
        <f t="shared" ref="B2:B14" si="0">(IF(ISBLANK(C2)," ",TEXT(C2,"DDDD")))</f>
        <v>Saturday</v>
      </c>
      <c r="C2" s="50">
        <v>45703</v>
      </c>
      <c r="D2" s="51">
        <v>0.29166666666666669</v>
      </c>
      <c r="E2" s="48" t="s">
        <v>61</v>
      </c>
      <c r="F2" s="49" t="str">
        <f t="shared" ref="F2:F14" si="1">(IF(ISBLANK(G2)," ",TEXT(G2,"DDDD")))</f>
        <v>Saturday</v>
      </c>
      <c r="G2" s="50">
        <v>45703</v>
      </c>
      <c r="H2" s="51">
        <v>0.66666666666666663</v>
      </c>
      <c r="I2" s="49" t="s">
        <v>64</v>
      </c>
      <c r="J2" s="52" t="s">
        <v>20</v>
      </c>
      <c r="K2" s="48" t="s">
        <v>34</v>
      </c>
      <c r="L2" s="48" t="s">
        <v>38</v>
      </c>
    </row>
    <row r="3" spans="1:12" x14ac:dyDescent="0.25">
      <c r="A3" s="53" t="s">
        <v>28</v>
      </c>
      <c r="B3" s="54" t="str">
        <f t="shared" si="0"/>
        <v>Thursday</v>
      </c>
      <c r="C3" s="58">
        <v>45708</v>
      </c>
      <c r="D3" s="56">
        <v>0.29166666666666669</v>
      </c>
      <c r="E3" s="53" t="s">
        <v>61</v>
      </c>
      <c r="F3" s="54" t="str">
        <f t="shared" si="1"/>
        <v>Thursday</v>
      </c>
      <c r="G3" s="58">
        <v>45708</v>
      </c>
      <c r="H3" s="56">
        <v>0.66666666666666663</v>
      </c>
      <c r="I3" s="54" t="s">
        <v>21</v>
      </c>
      <c r="J3" s="57" t="s">
        <v>20</v>
      </c>
      <c r="K3" s="53" t="s">
        <v>34</v>
      </c>
      <c r="L3" s="53" t="s">
        <v>38</v>
      </c>
    </row>
    <row r="4" spans="1:12" x14ac:dyDescent="0.25">
      <c r="A4" s="53" t="s">
        <v>28</v>
      </c>
      <c r="B4" s="54" t="str">
        <f t="shared" si="0"/>
        <v>Saturday</v>
      </c>
      <c r="C4" s="58">
        <v>45724</v>
      </c>
      <c r="D4" s="56">
        <v>0.29166666666666669</v>
      </c>
      <c r="E4" s="53" t="s">
        <v>61</v>
      </c>
      <c r="F4" s="54" t="str">
        <f t="shared" si="1"/>
        <v>Saturday</v>
      </c>
      <c r="G4" s="58">
        <v>45724</v>
      </c>
      <c r="H4" s="56">
        <v>0.75</v>
      </c>
      <c r="I4" s="54" t="s">
        <v>62</v>
      </c>
      <c r="J4" s="57" t="s">
        <v>20</v>
      </c>
      <c r="K4" s="53" t="s">
        <v>34</v>
      </c>
      <c r="L4" s="53" t="s">
        <v>38</v>
      </c>
    </row>
    <row r="5" spans="1:12" x14ac:dyDescent="0.25">
      <c r="A5" s="48" t="s">
        <v>28</v>
      </c>
      <c r="B5" s="49" t="str">
        <f t="shared" si="0"/>
        <v>Wednesday</v>
      </c>
      <c r="C5" s="50">
        <v>45735</v>
      </c>
      <c r="D5" s="51">
        <v>0.29166666666666669</v>
      </c>
      <c r="E5" s="48" t="s">
        <v>63</v>
      </c>
      <c r="F5" s="49" t="str">
        <f t="shared" si="1"/>
        <v>Wednesday</v>
      </c>
      <c r="G5" s="50">
        <v>45735</v>
      </c>
      <c r="H5" s="51">
        <v>0.75</v>
      </c>
      <c r="I5" s="49" t="s">
        <v>66</v>
      </c>
      <c r="J5" s="52" t="s">
        <v>20</v>
      </c>
      <c r="K5" s="48" t="s">
        <v>34</v>
      </c>
      <c r="L5" s="48" t="s">
        <v>38</v>
      </c>
    </row>
    <row r="6" spans="1:12" x14ac:dyDescent="0.25">
      <c r="A6" s="59" t="s">
        <v>58</v>
      </c>
      <c r="B6" s="54" t="str">
        <f t="shared" si="0"/>
        <v>Monday</v>
      </c>
      <c r="C6" s="55">
        <v>45747</v>
      </c>
      <c r="D6" s="56">
        <v>0.29166666666666669</v>
      </c>
      <c r="E6" s="53" t="s">
        <v>78</v>
      </c>
      <c r="F6" s="54" t="str">
        <f t="shared" si="1"/>
        <v>Tuesday</v>
      </c>
      <c r="G6" s="55">
        <v>45748</v>
      </c>
      <c r="H6" s="56">
        <v>0.66666666666666663</v>
      </c>
      <c r="I6" s="53" t="s">
        <v>33</v>
      </c>
      <c r="J6" s="57" t="s">
        <v>24</v>
      </c>
      <c r="K6" s="53" t="s">
        <v>54</v>
      </c>
      <c r="L6" s="53" t="s">
        <v>38</v>
      </c>
    </row>
    <row r="7" spans="1:12" x14ac:dyDescent="0.25">
      <c r="A7" s="48" t="s">
        <v>27</v>
      </c>
      <c r="B7" s="49" t="str">
        <f t="shared" si="0"/>
        <v>Monday</v>
      </c>
      <c r="C7" s="50">
        <v>45747</v>
      </c>
      <c r="D7" s="51">
        <v>0.29166666666666669</v>
      </c>
      <c r="E7" s="48"/>
      <c r="F7" s="49" t="str">
        <f t="shared" si="1"/>
        <v>Tuesday</v>
      </c>
      <c r="G7" s="50">
        <v>45748</v>
      </c>
      <c r="H7" s="51">
        <v>0.91666666666666663</v>
      </c>
      <c r="I7" s="48"/>
      <c r="J7" s="52" t="s">
        <v>20</v>
      </c>
      <c r="K7" s="48"/>
      <c r="L7" s="48"/>
    </row>
    <row r="8" spans="1:12" x14ac:dyDescent="0.25">
      <c r="A8" s="53" t="s">
        <v>28</v>
      </c>
      <c r="B8" s="54" t="str">
        <f t="shared" si="0"/>
        <v>Friday</v>
      </c>
      <c r="C8" s="58">
        <v>45751</v>
      </c>
      <c r="D8" s="56">
        <v>0.29166666666666669</v>
      </c>
      <c r="E8" s="53" t="s">
        <v>61</v>
      </c>
      <c r="F8" s="54" t="str">
        <f t="shared" si="1"/>
        <v>Friday</v>
      </c>
      <c r="G8" s="58">
        <v>45751</v>
      </c>
      <c r="H8" s="56">
        <v>0.75</v>
      </c>
      <c r="I8" s="53" t="s">
        <v>66</v>
      </c>
      <c r="J8" s="57" t="s">
        <v>20</v>
      </c>
      <c r="K8" s="53" t="s">
        <v>34</v>
      </c>
      <c r="L8" s="53" t="s">
        <v>38</v>
      </c>
    </row>
    <row r="9" spans="1:12" x14ac:dyDescent="0.25">
      <c r="A9" s="48" t="s">
        <v>36</v>
      </c>
      <c r="B9" s="49" t="str">
        <f t="shared" si="0"/>
        <v>Friday</v>
      </c>
      <c r="C9" s="50">
        <v>45758</v>
      </c>
      <c r="D9" s="51">
        <v>0.29166666666666669</v>
      </c>
      <c r="E9" s="48" t="s">
        <v>67</v>
      </c>
      <c r="F9" s="49" t="str">
        <f t="shared" si="1"/>
        <v>Friday</v>
      </c>
      <c r="G9" s="50">
        <v>45758</v>
      </c>
      <c r="H9" s="51">
        <v>0.91666666666666663</v>
      </c>
      <c r="I9" s="48" t="s">
        <v>33</v>
      </c>
      <c r="J9" s="52" t="s">
        <v>20</v>
      </c>
      <c r="K9" s="48" t="s">
        <v>34</v>
      </c>
      <c r="L9" s="48" t="s">
        <v>38</v>
      </c>
    </row>
    <row r="10" spans="1:12" x14ac:dyDescent="0.25">
      <c r="A10" s="59" t="s">
        <v>27</v>
      </c>
      <c r="B10" s="54" t="str">
        <f t="shared" si="0"/>
        <v>Tuesday</v>
      </c>
      <c r="C10" s="58">
        <v>45762</v>
      </c>
      <c r="D10" s="56">
        <v>0.29166666666666669</v>
      </c>
      <c r="E10" s="53" t="s">
        <v>77</v>
      </c>
      <c r="F10" s="54" t="str">
        <f t="shared" si="1"/>
        <v>Tuesday</v>
      </c>
      <c r="G10" s="58">
        <v>45762</v>
      </c>
      <c r="H10" s="56">
        <v>0.75</v>
      </c>
      <c r="I10" s="53" t="s">
        <v>64</v>
      </c>
      <c r="J10" s="57" t="s">
        <v>20</v>
      </c>
      <c r="K10" s="53" t="s">
        <v>34</v>
      </c>
      <c r="L10" s="53" t="s">
        <v>38</v>
      </c>
    </row>
    <row r="11" spans="1:12" x14ac:dyDescent="0.25">
      <c r="A11" s="59" t="s">
        <v>50</v>
      </c>
      <c r="B11" s="49" t="str">
        <f t="shared" si="0"/>
        <v>Wednesday</v>
      </c>
      <c r="C11" s="55">
        <v>45763</v>
      </c>
      <c r="D11" s="51">
        <v>0.33333333333333331</v>
      </c>
      <c r="E11" s="48" t="s">
        <v>52</v>
      </c>
      <c r="F11" s="49" t="str">
        <f t="shared" si="1"/>
        <v>Thursday</v>
      </c>
      <c r="G11" s="55">
        <v>45764</v>
      </c>
      <c r="H11" s="51">
        <v>0.70833333333333337</v>
      </c>
      <c r="I11" s="48" t="s">
        <v>70</v>
      </c>
      <c r="J11" s="52" t="s">
        <v>20</v>
      </c>
      <c r="K11" s="48" t="s">
        <v>46</v>
      </c>
      <c r="L11" s="48" t="s">
        <v>38</v>
      </c>
    </row>
    <row r="12" spans="1:12" x14ac:dyDescent="0.25">
      <c r="A12" s="60" t="s">
        <v>22</v>
      </c>
      <c r="B12" s="54" t="str">
        <f t="shared" si="0"/>
        <v>Tuesday</v>
      </c>
      <c r="C12" s="55">
        <v>45762</v>
      </c>
      <c r="D12" s="56">
        <v>0.95833333333333337</v>
      </c>
      <c r="E12" s="53" t="s">
        <v>52</v>
      </c>
      <c r="F12" s="54" t="str">
        <f t="shared" si="1"/>
        <v>Thursday</v>
      </c>
      <c r="G12" s="55">
        <v>45764</v>
      </c>
      <c r="H12" s="56">
        <v>800</v>
      </c>
      <c r="I12" s="54" t="s">
        <v>33</v>
      </c>
      <c r="J12" s="57" t="s">
        <v>24</v>
      </c>
      <c r="K12" s="54" t="s">
        <v>125</v>
      </c>
      <c r="L12" s="53" t="s">
        <v>25</v>
      </c>
    </row>
    <row r="13" spans="1:12" x14ac:dyDescent="0.25">
      <c r="A13" s="59" t="s">
        <v>28</v>
      </c>
      <c r="B13" s="49" t="str">
        <f t="shared" si="0"/>
        <v>Sunday</v>
      </c>
      <c r="C13" s="50">
        <v>45767</v>
      </c>
      <c r="D13" s="51">
        <v>0.29166666666666669</v>
      </c>
      <c r="E13" s="48" t="s">
        <v>61</v>
      </c>
      <c r="F13" s="49" t="str">
        <f t="shared" si="1"/>
        <v>Sunday</v>
      </c>
      <c r="G13" s="50">
        <v>45767</v>
      </c>
      <c r="H13" s="51">
        <v>0.75</v>
      </c>
      <c r="I13" s="48" t="s">
        <v>67</v>
      </c>
      <c r="J13" s="52" t="s">
        <v>20</v>
      </c>
      <c r="K13" s="48" t="s">
        <v>34</v>
      </c>
      <c r="L13" s="48" t="s">
        <v>38</v>
      </c>
    </row>
    <row r="14" spans="1:12" x14ac:dyDescent="0.25">
      <c r="A14" s="59" t="s">
        <v>45</v>
      </c>
      <c r="B14" s="54" t="str">
        <f t="shared" si="0"/>
        <v>Sunday</v>
      </c>
      <c r="C14" s="58">
        <v>45767</v>
      </c>
      <c r="D14" s="56">
        <v>0.54166666666666663</v>
      </c>
      <c r="E14" s="53" t="s">
        <v>81</v>
      </c>
      <c r="F14" s="54" t="str">
        <f t="shared" si="1"/>
        <v>Sunday</v>
      </c>
      <c r="G14" s="58">
        <v>45767</v>
      </c>
      <c r="H14" s="56">
        <v>0.875</v>
      </c>
      <c r="I14" s="53" t="s">
        <v>33</v>
      </c>
      <c r="J14" s="57" t="s">
        <v>24</v>
      </c>
      <c r="K14" s="53" t="s">
        <v>46</v>
      </c>
      <c r="L14" s="53" t="s">
        <v>38</v>
      </c>
    </row>
  </sheetData>
  <conditionalFormatting sqref="J1:J14">
    <cfRule type="cellIs" dxfId="35" priority="1" operator="equal">
      <formula>"Pier 30-32"</formula>
    </cfRule>
    <cfRule type="cellIs" dxfId="34" priority="2" operator="equal">
      <formula>"Pier 35S"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Demetri Amaro</dc:creator>
  <cp:lastModifiedBy>Amaro, Demetri (PRT)</cp:lastModifiedBy>
  <dcterms:created xsi:type="dcterms:W3CDTF">2022-09-06T21:44:09Z</dcterms:created>
  <dcterms:modified xsi:type="dcterms:W3CDTF">2025-10-14T16:23:54Z</dcterms:modified>
</cp:coreProperties>
</file>